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mu1\Desktop\"/>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<sst xmlns="http://schemas.openxmlformats.org/spreadsheetml/2006/main" count="1114" uniqueCount="603">
  <si>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</si>
  <si>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</si>
  <si>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</si>
  <si>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</si>
  <si>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</si>
  <si>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</si>
  <si>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</si>
  <si>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</si>
  <si>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</si>
  <si>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</si>
  <si>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</si>
  <si>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</si>
  <si>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</si>
  <si>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</si>
  <si>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</si>
  <si>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</si>
  <si>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</si>
  <si>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</si>
  <si>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</si>
  <si>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</si>
  <si>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</si>
  <si>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</si>
  <si>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</si>
  <si>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</si>
  <si>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</si>
  <si>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</si>
  <si>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</si>
  <si>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</si>
  <si>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</si>
  <si>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</si>
  <si>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</si>
  <si>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</si>
  <si>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</si>
  <si>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</si>
  <si>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</si>
  <si>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</si>
  <si>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</si>
  <si>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</si>
  <si>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</si>
  <si>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</si>
  <si>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</si>
  <si>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</si>
  <si>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</si>
  <si>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</si>
  <si>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</si>
  <si>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</si>
  <si>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</si>
  <si>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</si>
  <si>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</si>
  <si>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</si>
  <si>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</si>
  <si>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</si>
  <si>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</si>
  <si>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</si>
  <si>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</si>
  <si>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</si>
  <si>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</si>
  <si>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</si>
  <si>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</si>
  <si>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</si>
  <si>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</si>
  <si>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</si>
  <si>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</si>
  <si>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</si>
  <si>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</si>
  <si>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</si>
  <si>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</si>
  <si>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</si>
  <si>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</si>
  <si>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</si>
  <si>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</si>
  <si>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</si>
  <si>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</si>
  <si>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</si>
  <si>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</si>
  <si>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</si>
  <si>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</si>
  <si>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</si>
  <si>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</si>
  <si>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</si>
  <si>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</si>
  <si>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</si>
  <si>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</si>
  <si>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</si>
  <si>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</si>
  <si>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</si>
  <si>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</si>
  <si>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</si>
  <si>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</si>
  <si>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</si>
  <si>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</si>
  <si>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</si>
  <si>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</si>
  <si>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</si>
  <si>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</si>
  <si>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</si>
  <si>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</si>
  <si>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</si>
  <si>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</si>
  <si>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赤井川村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</si>
  <si>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</si>
  <si>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</si>
  <si>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</si>
  <si>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</si>
  <si>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</si>
  <si>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</si>
  <si>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</si>
  <si>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</si>
  <si>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</si>
  <si>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</si>
  <si>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</si>
  <si>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</si>
  <si>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</si>
  <si>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</si>
  <si>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</si>
  <si>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</si>
  <si>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</si>
  <si>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</si>
  <si>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</si>
  <si>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</si>
  <si>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</si>
  <si>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</si>
  <si>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</si>
  <si>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</si>
  <si>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</si>
  <si>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</si>
  <si>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</si>
  <si>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</si>
  <si>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</si>
  <si>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</si>
  <si>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</si>
  <si>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</si>
  <si>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</si>
  <si>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</si>
  <si>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</si>
  <si>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</si>
  <si>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</si>
  <si>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</si>
  <si>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</si>
  <si>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</si>
  <si>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</si>
  <si>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</si>
  <si>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</si>
  <si>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</si>
  <si>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</si>
  <si>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</si>
  <si>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</si>
  <si>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</si>
  <si>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</si>
  <si>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</si>
  <si>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</si>
  <si>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</si>
  <si>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</si>
  <si>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</si>
  <si>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-4.4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</si>
  <si>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</si>
  <si>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</si>
  <si>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</si>
  <si>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</si>
  <si>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</si>
  <si>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</si>
  <si>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</si>
  <si>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</si>
  <si>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</si>
  <si>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</si>
  <si>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</si>
  <si>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</si>
  <si>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</si>
  <si>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</si>
  <si>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</si>
  <si>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</si>
  <si>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</si>
  <si>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</si>
  <si>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</si>
  <si>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</si>
  <si>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</si>
  <si>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</si>
  <si>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</si>
  <si>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</si>
  <si>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</si>
  <si>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</si>
  <si>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</si>
  <si>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</si>
  <si>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</si>
  <si>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</si>
  <si>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</si>
  <si>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</si>
  <si>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</si>
  <si>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</si>
  <si>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</si>
  <si>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</si>
  <si>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</si>
  <si>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</si>
  <si>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</si>
  <si>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</si>
  <si>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</si>
  <si>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</si>
  <si>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</si>
  <si>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</si>
  <si>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</si>
  <si>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</si>
  <si>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</si>
  <si>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</si>
  <si>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</si>
  <si>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</si>
  <si>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</si>
  <si>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</si>
  <si>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</si>
  <si>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</si>
  <si>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</si>
  <si>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</si>
  <si>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</si>
  <si>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</si>
  <si>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</si>
  <si>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</si>
  <si>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</si>
  <si>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</si>
  <si>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</si>
  <si>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</si>
  <si>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北海道赤井川村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</si>
  <si>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</si>
  <si>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</si>
  <si>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</si>
  <si>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</si>
  <si>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</si>
  <si>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</si>
  <si>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</si>
  <si>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</si>
  <si>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</si>
  <si>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</si>
  <si>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</si>
  <si>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</si>
  <si>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</si>
  <si>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</si>
  <si>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</si>
  <si>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</si>
  <si>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</si>
  <si>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</si>
  <si>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</si>
  <si>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</si>
  <si>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</si>
  <si>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</si>
  <si>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</si>
  <si>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</si>
  <si>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</si>
  <si>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</si>
  <si>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</si>
  <si>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</si>
  <si>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</si>
  <si>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</si>
  <si>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</si>
  <si>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</si>
  <si>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</si>
  <si>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</si>
  <si>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</si>
  <si>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</si>
  <si>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</si>
  <si>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</si>
  <si>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</si>
  <si>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</si>
  <si>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</si>
  <si>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</si>
  <si>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</si>
  <si>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</si>
  <si>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</si>
  <si>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</si>
  <si>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</si>
  <si>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</si>
  <si>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</si>
  <si>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</si>
  <si>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</si>
  <si>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</si>
  <si>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</si>
  <si>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</si>
  <si>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</si>
  <si>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</si>
  <si>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</si>
  <si>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</si>
  <si>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</si>
  <si>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</si>
  <si>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</si>
  <si>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</si>
  <si>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</si>
  <si>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</si>
  <si>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</si>
  <si>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</si>
  <si>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</si>
  <si>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</si>
  <si>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</si>
  <si>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</si>
  <si>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</si>
  <si>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</si>
  <si>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</si>
  <si>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</si>
  <si>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</si>
  <si>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</si>
  <si>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</si>
  <si>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</si>
  <si>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</si>
  <si>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</si>
  <si>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</si>
  <si>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</si>
  <si>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</si>
  <si>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</si>
  <si>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</si>
  <si>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</si>
  <si>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</si>
  <si>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</si>
  <si>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</si>
  <si>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</si>
  <si>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</si>
  <si>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</si>
  <si>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</si>
  <si>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</si>
  <si>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</si>
  <si>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</si>
  <si>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</si>
  <si>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</si>
  <si>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</si>
  <si>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</si>
  <si>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</si>
  <si>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</si>
  <si>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</si>
  <si>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</si>
  <si>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</si>
  <si>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</si>
  <si>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</si>
  <si>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</si>
  <si>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</si>
  <si>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</si>
  <si>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</si>
  <si>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</si>
  <si>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</si>
  <si>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</si>
  <si>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</si>
  <si>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</si>
  <si>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</si>
  <si>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</si>
  <si>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</si>
  <si>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</si>
  <si>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</si>
  <si>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</si>
  <si>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</si>
  <si>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</si>
  <si>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</si>
  <si>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</si>
  <si>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</si>
  <si>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</si>
  <si>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</si>
  <si>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</si>
  <si>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</si>
  <si>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</si>
  <si>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</si>
  <si>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</si>
  <si>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</si>
  <si>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</si>
  <si>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</si>
  <si>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</si>
  <si>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</si>
  <si>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</si>
  <si>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</si>
  <si>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</si>
  <si>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</si>
  <si>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</si>
  <si>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</si>
  <si>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</si>
  <si>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</si>
  <si>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</si>
  <si>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</si>
  <si>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</si>
  <si>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</si>
  <si>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</si>
  <si>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北海道赤井川村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</si>
  <si>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</si>
  <si>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</si>
  <si>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</si>
  <si>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</si>
  <si>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</si>
  <si>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</si>
  <si>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</si>
  <si>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</si>
  <si>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</si>
  <si>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</si>
  <si>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</si>
  <si>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</si>
  <si>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</si>
  <si>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</si>
  <si>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</si>
  <si>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</si>
  <si>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</si>
  <si>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</si>
  <si>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</si>
  <si>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</si>
  <si>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</si>
  <si>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</si>
  <si>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</si>
  <si>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</si>
  <si>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</si>
  <si>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</si>
  <si>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</si>
  <si>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</si>
  <si>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</si>
  <si>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</si>
  <si>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</si>
  <si>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</si>
  <si>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</si>
  <si>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</si>
  <si>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</si>
  <si>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</si>
  <si>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</si>
  <si>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</si>
  <si>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</si>
  <si>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</si>
  <si>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</si>
  <si>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</si>
  <si>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</si>
  <si>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</si>
  <si>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</si>
  <si>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</si>
  <si>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</si>
  <si>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</si>
  <si>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</si>
  <si>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</si>
  <si>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</si>
  <si>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</si>
  <si>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</si>
  <si>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</si>
  <si>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</si>
  <si>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</si>
  <si>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</si>
  <si>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</si>
  <si>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</si>
  <si>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</si>
  <si>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</si>
  <si>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</si>
  <si>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</si>
  <si>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</si>
  <si>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</si>
  <si>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</si>
  <si>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</si>
  <si>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</si>
  <si>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</si>
  <si>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</si>
  <si>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</si>
  <si>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</si>
  <si>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</si>
  <si>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</si>
  <si>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</si>
  <si>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</si>
  <si>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</si>
  <si>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</si>
  <si>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</si>
  <si>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</si>
  <si>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</si>
  <si>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</si>
  <si>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</si>
  <si>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</si>
  <si>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</si>
  <si>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</si>
  <si>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</si>
  <si>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</si>
  <si>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</si>
  <si>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</si>
  <si>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</si>
  <si>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</si>
  <si>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</si>
  <si>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</si>
  <si>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</si>
  <si>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</si>
  <si>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</si>
  <si>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</si>
  <si>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</si>
  <si>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</si>
  <si>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</si>
  <si>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</si>
  <si>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</si>
  <si>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</si>
  <si>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</si>
  <si>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</si>
  <si>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</si>
  <si>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</si>
  <si>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</si>
  <si>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</si>
  <si>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</si>
  <si>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</si>
  <si>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</si>
  <si>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</si>
  <si>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</si>
  <si>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</si>
  <si>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</si>
  <si>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</si>
  <si>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</si>
  <si>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</si>
  <si>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</si>
  <si>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</si>
  <si>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</si>
  <si>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</si>
  <si>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</si>
  <si>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</si>
  <si>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</si>
  <si>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</si>
  <si>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</si>
  <si>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</si>
  <si>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</si>
  <si>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</si>
  <si>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</si>
  <si>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</si>
  <si>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</si>
  <si>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</si>
  <si>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</si>
  <si>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</si>
  <si>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</si>
  <si>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</si>
  <si>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</si>
  <si>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</si>
  <si>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</si>
  <si>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</si>
  <si>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</si>
  <si>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</si>
  <si>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</si>
  <si>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</si>
  <si>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</si>
  <si>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</si>
  <si>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</si>
  <si>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</si>
  <si>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</si>
  <si>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</si>
  <si>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</si>
  <si>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</si>
  <si>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</si>
  <si>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</si>
  <si>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</si>
  <si>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</si>
  <si>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</si>
  <si>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</si>
  <si>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</si>
  <si>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</si>
  <si>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</si>
  <si>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</si>
  <si>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</si>
  <si>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</si>
  <si>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</si>
  <si>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</si>
  <si>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</si>
  <si>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</si>
  <si>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</si>
  <si>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</si>
  <si>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</si>
  <si>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</si>
  <si>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</si>
  <si>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</si>
  <si>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</si>
  <si>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</si>
  <si>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</si>
  <si>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</si>
  <si>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</si>
  <si>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</si>
  <si>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</si>
  <si>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</si>
  <si>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</si>
  <si>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</si>
  <si>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</si>
  <si>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</si>
  <si>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</si>
  <si>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</si>
  <si>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</si>
  <si>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</si>
  <si>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</si>
  <si>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</si>
  <si>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16.89</t>
  </si>
  <si>
    <t>▲ 0.43</t>
  </si>
  <si>
    <t>▲ 3.55</t>
  </si>
  <si>
    <t>一般会計</t>
  </si>
  <si>
    <t>国民健康保険特別会計</t>
  </si>
  <si>
    <t>後期高齢者医療特別会計</t>
  </si>
  <si>
    <t>簡易水道事業特別会計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</si>
  <si>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</si>
  <si>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</si>
  <si>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</si>
  <si>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</si>
  <si>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</si>
  <si>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</si>
  <si>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</si>
  <si>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</si>
  <si>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</si>
  <si>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</si>
  <si>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</si>
  <si>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</si>
  <si>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</si>
  <si>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</si>
  <si>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北後志衛生施設組合</t>
    <rPh sb="0" eb="3">
      <t>キタシリベシ</t>
    </rPh>
    <rPh sb="3" eb="5">
      <t>エイセイ</t>
    </rPh>
    <rPh sb="5" eb="7">
      <t>シセツ</t>
    </rPh>
    <rPh sb="7" eb="9">
      <t>クミアイ</t>
    </rPh>
    <phoneticPr fontId="2"/>
  </si>
  <si>
    <t>後志広域連合</t>
    <rPh sb="0" eb="2">
      <t>シリベシ</t>
    </rPh>
    <rPh sb="2" eb="6">
      <t>コウイキレンゴウ</t>
    </rPh>
    <phoneticPr fontId="2"/>
  </si>
  <si>
    <t>北しりべし廃棄物処理広域連合</t>
    <rPh sb="0" eb="1">
      <t>キタ</t>
    </rPh>
    <rPh sb="5" eb="8">
      <t>ハイキブツ</t>
    </rPh>
    <rPh sb="8" eb="10">
      <t>ショリ</t>
    </rPh>
    <rPh sb="10" eb="14">
      <t>コウイキレンゴウ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</si>
  <si>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</si>
  <si>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</si>
  <si>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</si>
  <si>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</si>
  <si>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</si>
  <si>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</si>
  <si>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敬老福祉基金</t>
    <rPh sb="0" eb="2">
      <t>ケイロウ</t>
    </rPh>
    <rPh sb="2" eb="4">
      <t>フクシ</t>
    </rPh>
    <rPh sb="4" eb="6">
      <t>キキン</t>
    </rPh>
    <phoneticPr fontId="2"/>
  </si>
  <si>
    <t>農産物価格安定基金</t>
    <rPh sb="0" eb="3">
      <t>ノウサンブツ</t>
    </rPh>
    <rPh sb="3" eb="5">
      <t>カカク</t>
    </rPh>
    <rPh sb="5" eb="7">
      <t>アンテイ</t>
    </rPh>
    <rPh sb="7" eb="9">
      <t>キキン</t>
    </rPh>
    <phoneticPr fontId="2"/>
  </si>
  <si>
    <t>畑地かんがい排水施設管理基金</t>
    <rPh sb="0" eb="2">
      <t>ハタケチ</t>
    </rPh>
    <rPh sb="6" eb="8">
      <t>ハイスイ</t>
    </rPh>
    <rPh sb="8" eb="10">
      <t>シセツ</t>
    </rPh>
    <rPh sb="10" eb="12">
      <t>カンリ</t>
    </rPh>
    <rPh sb="12" eb="14">
      <t>キキン</t>
    </rPh>
    <phoneticPr fontId="2"/>
  </si>
  <si>
    <t>さくら・もみじ基金</t>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</si>
</sst>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8E96-4543-A8C9-6B96CDBAB8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209635</c:v>
                </c:pt>
                <c:pt idx="1">
                  <c:v>180527</c:v>
                </c:pt>
                <c:pt idx="2">
                  <c:v>340454</c:v>
                </c:pt>
                <c:pt idx="3">
                  <c:v>437487</c:v>
                </c:pt>
                <c:pt idx="4">
                  <c:v>200889</c:v>
                </c:pt>
              </c:numCache>
            </c:numRef>
          </c:val>
          <c:smooth val="0"/>
          <c:extLst>
            <c:ext xmlns:c16="http://schemas.microsoft.com/office/drawing/2014/chart" uri="{C3380CC4-5D6E-409C-BE32-E72D297353CC}">
              <c16:uniqueId val="{00000001-8E96-4543-A8C9-6B96CDBAB8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1.67</c:v>
                </c:pt>
                <c:pt idx="1">
                  <c:v>0.4</c:v>
                </c:pt>
                <c:pt idx="2">
                  <c:v>3.45</c:v>
                </c:pt>
                <c:pt idx="3">
                  <c:v>8.8000000000000007</c:v>
                </c:pt>
                <c:pt idx="4">
                  <c:v>5.47</c:v>
                </c:pt>
              </c:numCache>
            </c:numRef>
          </c:val>
          <c:extLst>
            <c:ext xmlns:c16="http://schemas.microsoft.com/office/drawing/2014/chart" uri="{C3380CC4-5D6E-409C-BE32-E72D297353CC}">
              <c16:uniqueId val="{00000000-A5D8-4D63-8A55-F9C5FED287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12.74</c:v>
                </c:pt>
                <c:pt idx="1">
                  <c:v>13.5</c:v>
                </c:pt>
                <c:pt idx="2">
                  <c:v>15.01</c:v>
                </c:pt>
                <c:pt idx="3">
                  <c:v>21.98</c:v>
                </c:pt>
                <c:pt idx="4">
                  <c:v>22.52</c:v>
                </c:pt>
              </c:numCache>
            </c:numRef>
          </c:val>
          <c:extLst>
            <c:ext xmlns:c16="http://schemas.microsoft.com/office/drawing/2014/chart" uri="{C3380CC4-5D6E-409C-BE32-E72D297353CC}">
              <c16:uniqueId val="{00000001-A5D8-4D63-8A55-F9C5FED287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-16.89</c:v>
                </c:pt>
                <c:pt idx="1">
                  <c:v>-0.43</c:v>
                </c:pt>
                <c:pt idx="2">
                  <c:v>5.23</c:v>
                </c:pt>
                <c:pt idx="3">
                  <c:v>13.95</c:v>
                </c:pt>
                <c:pt idx="4">
                  <c:v>-3.55</c:v>
                </c:pt>
              </c:numCache>
            </c:numRef>
          </c:val>
          <c:smooth val="0"/>
          <c:extLst>
            <c:ext xmlns:c16="http://schemas.microsoft.com/office/drawing/2014/chart" uri="{C3380CC4-5D6E-409C-BE32-E72D297353CC}">
              <c16:uniqueId val="{00000002-A5D8-4D63-8A55-F9C5FED287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1089-428F-92C6-5A535E26BC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89-428F-92C6-5A535E26BC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089-428F-92C6-5A535E26BC8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089-428F-92C6-5A535E26BC8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089-428F-92C6-5A535E26BC8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089-428F-92C6-5A535E26BC8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1089-428F-92C6-5A535E26BC83}"/>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7-1089-428F-92C6-5A535E26BC8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0.31</c:v>
                </c:pt>
                <c:pt idx="2">
                  <c:v>#N/A</c:v>
                </c:pt>
                <c:pt idx="3">
                  <c:v>0.37</c:v>
                </c:pt>
                <c:pt idx="4">
                  <c:v>#N/A</c:v>
                </c:pt>
                <c:pt idx="5">
                  <c:v>0</c:v>
                </c:pt>
                <c:pt idx="6">
                  <c:v>#N/A</c:v>
                </c:pt>
                <c:pt idx="7">
                  <c:v>0</c:v>
                </c:pt>
                <c:pt idx="8">
                  <c:v>#N/A</c:v>
                </c:pt>
                <c:pt idx="9">
                  <c:v>0.15</c:v>
                </c:pt>
              </c:numCache>
            </c:numRef>
          </c:val>
          <c:extLst>
            <c:ext xmlns:c16="http://schemas.microsoft.com/office/drawing/2014/chart" uri="{C3380CC4-5D6E-409C-BE32-E72D297353CC}">
              <c16:uniqueId val="{00000008-1089-428F-92C6-5A535E26BC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1.67</c:v>
                </c:pt>
                <c:pt idx="2">
                  <c:v>#N/A</c:v>
                </c:pt>
                <c:pt idx="3">
                  <c:v>0.4</c:v>
                </c:pt>
                <c:pt idx="4">
                  <c:v>#N/A</c:v>
                </c:pt>
                <c:pt idx="5">
                  <c:v>3.45</c:v>
                </c:pt>
                <c:pt idx="6">
                  <c:v>#N/A</c:v>
                </c:pt>
                <c:pt idx="7">
                  <c:v>8.8000000000000007</c:v>
                </c:pt>
                <c:pt idx="8">
                  <c:v>#N/A</c:v>
                </c:pt>
                <c:pt idx="9">
                  <c:v>5.46</c:v>
                </c:pt>
              </c:numCache>
            </c:numRef>
          </c:val>
          <c:extLst>
            <c:ext xmlns:c16="http://schemas.microsoft.com/office/drawing/2014/chart" uri="{C3380CC4-5D6E-409C-BE32-E72D297353CC}">
              <c16:uniqueId val="{00000009-1089-428F-92C6-5A535E26BC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208</c:v>
                </c:pt>
                <c:pt idx="5">
                  <c:v>206</c:v>
                </c:pt>
                <c:pt idx="8">
                  <c:v>204</c:v>
                </c:pt>
                <c:pt idx="11">
                  <c:v>220</c:v>
                </c:pt>
                <c:pt idx="14">
                  <c:v>214</c:v>
                </c:pt>
              </c:numCache>
            </c:numRef>
          </c:val>
          <c:extLst>
            <c:ext xmlns:c16="http://schemas.microsoft.com/office/drawing/2014/chart" uri="{C3380CC4-5D6E-409C-BE32-E72D297353CC}">
              <c16:uniqueId val="{00000000-5EE3-45DB-B561-6AC4179B48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E3-45DB-B561-6AC4179B48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E3-45DB-B561-6AC4179B48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22</c:v>
                </c:pt>
                <c:pt idx="6">
                  <c:v>22</c:v>
                </c:pt>
                <c:pt idx="9">
                  <c:v>20</c:v>
                </c:pt>
                <c:pt idx="12">
                  <c:v>6</c:v>
                </c:pt>
              </c:numCache>
            </c:numRef>
          </c:val>
          <c:extLst>
            <c:ext xmlns:c16="http://schemas.microsoft.com/office/drawing/2014/chart" uri="{C3380CC4-5D6E-409C-BE32-E72D297353CC}">
              <c16:uniqueId val="{00000003-5EE3-45DB-B561-6AC4179B48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c:v>
                </c:pt>
                <c:pt idx="3">
                  <c:v>26</c:v>
                </c:pt>
                <c:pt idx="6">
                  <c:v>28</c:v>
                </c:pt>
                <c:pt idx="9">
                  <c:v>31</c:v>
                </c:pt>
                <c:pt idx="12">
                  <c:v>31</c:v>
                </c:pt>
              </c:numCache>
            </c:numRef>
          </c:val>
          <c:extLst>
            <c:ext xmlns:c16="http://schemas.microsoft.com/office/drawing/2014/chart" uri="{C3380CC4-5D6E-409C-BE32-E72D297353CC}">
              <c16:uniqueId val="{00000004-5EE3-45DB-B561-6AC4179B48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E3-45DB-B561-6AC4179B48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E3-45DB-B561-6AC4179B48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c:v>
                </c:pt>
                <c:pt idx="3">
                  <c:v>235</c:v>
                </c:pt>
                <c:pt idx="6">
                  <c:v>230</c:v>
                </c:pt>
                <c:pt idx="9">
                  <c:v>246</c:v>
                </c:pt>
                <c:pt idx="12">
                  <c:v>245</c:v>
                </c:pt>
              </c:numCache>
            </c:numRef>
          </c:val>
          <c:extLst>
            <c:ext xmlns:c16="http://schemas.microsoft.com/office/drawing/2014/chart" uri="{C3380CC4-5D6E-409C-BE32-E72D297353CC}">
              <c16:uniqueId val="{00000007-5EE3-45DB-B561-6AC4179B48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c:v>
                </c:pt>
                <c:pt idx="2">
                  <c:v>#N/A</c:v>
                </c:pt>
                <c:pt idx="3">
                  <c:v>#N/A</c:v>
                </c:pt>
                <c:pt idx="4">
                  <c:v>77</c:v>
                </c:pt>
                <c:pt idx="5">
                  <c:v>#N/A</c:v>
                </c:pt>
                <c:pt idx="6">
                  <c:v>#N/A</c:v>
                </c:pt>
                <c:pt idx="7">
                  <c:v>76</c:v>
                </c:pt>
                <c:pt idx="8">
                  <c:v>#N/A</c:v>
                </c:pt>
                <c:pt idx="9">
                  <c:v>#N/A</c:v>
                </c:pt>
                <c:pt idx="10">
                  <c:v>77</c:v>
                </c:pt>
                <c:pt idx="11">
                  <c:v>#N/A</c:v>
                </c:pt>
                <c:pt idx="12">
                  <c:v>#N/A</c:v>
                </c:pt>
                <c:pt idx="13">
                  <c:v>68</c:v>
                </c:pt>
                <c:pt idx="14">
                  <c:v>#N/A</c:v>
                </c:pt>
              </c:numCache>
            </c:numRef>
          </c:val>
          <c:smooth val="0"/>
          <c:extLst>
            <c:ext xmlns:c16="http://schemas.microsoft.com/office/drawing/2014/chart" uri="{C3380CC4-5D6E-409C-BE32-E72D297353CC}">
              <c16:uniqueId val="{00000008-5EE3-45DB-B561-6AC4179B48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1782</c:v>
                </c:pt>
                <c:pt idx="5">
                  <c:v>1723</c:v>
                </c:pt>
                <c:pt idx="8">
                  <c:v>1669</c:v>
                </c:pt>
                <c:pt idx="11">
                  <c:v>1685</c:v>
                </c:pt>
                <c:pt idx="14">
                  <c:v>1621</c:v>
                </c:pt>
              </c:numCache>
            </c:numRef>
          </c:val>
          <c:extLst>
            <c:ext xmlns:c16="http://schemas.microsoft.com/office/drawing/2014/chart" uri="{C3380CC4-5D6E-409C-BE32-E72D297353CC}">
              <c16:uniqueId val="{00000000-F7ED-4AD7-ADC4-A19B0686D1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374</c:v>
                </c:pt>
                <c:pt idx="5">
                  <c:v>359</c:v>
                </c:pt>
                <c:pt idx="8">
                  <c:v>376</c:v>
                </c:pt>
                <c:pt idx="11">
                  <c:v>388</c:v>
                </c:pt>
                <c:pt idx="14">
                  <c:v>374</c:v>
                </c:pt>
              </c:numCache>
            </c:numRef>
          </c:val>
          <c:extLst>
            <c:ext xmlns:c16="http://schemas.microsoft.com/office/drawing/2014/chart" uri="{C3380CC4-5D6E-409C-BE32-E72D297353CC}">
              <c16:uniqueId val="{00000001-F7ED-4AD7-ADC4-A19B0686D1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1298</c:v>
                </c:pt>
                <c:pt idx="5">
                  <c:v>1198</c:v>
                </c:pt>
                <c:pt idx="8">
                  <c:v>1006</c:v>
                </c:pt>
                <c:pt idx="11">
                  <c:v>1373</c:v>
                </c:pt>
                <c:pt idx="14">
                  <c:v>1444</c:v>
                </c:pt>
              </c:numCache>
            </c:numRef>
          </c:val>
          <c:extLst>
            <c:ext xmlns:c16="http://schemas.microsoft.com/office/drawing/2014/chart" uri="{C3380CC4-5D6E-409C-BE32-E72D297353CC}">
              <c16:uniqueId val="{00000002-F7ED-4AD7-ADC4-A19B0686D1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ED-4AD7-ADC4-A19B0686D1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ED-4AD7-ADC4-A19B0686D1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ED-4AD7-ADC4-A19B0686D1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300</c:v>
                </c:pt>
                <c:pt idx="3">
                  <c:v>261</c:v>
                </c:pt>
                <c:pt idx="6">
                  <c:v>289</c:v>
                </c:pt>
                <c:pt idx="9">
                  <c:v>280</c:v>
                </c:pt>
                <c:pt idx="12">
                  <c:v>288</c:v>
                </c:pt>
              </c:numCache>
            </c:numRef>
          </c:val>
          <c:extLst>
            <c:ext xmlns:c16="http://schemas.microsoft.com/office/drawing/2014/chart" uri="{C3380CC4-5D6E-409C-BE32-E72D297353CC}">
              <c16:uniqueId val="{00000006-F7ED-4AD7-ADC4-A19B0686D1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75</c:v>
                </c:pt>
                <c:pt idx="3">
                  <c:v>54</c:v>
                </c:pt>
                <c:pt idx="6">
                  <c:v>29</c:v>
                </c:pt>
                <c:pt idx="9">
                  <c:v>11</c:v>
                </c:pt>
                <c:pt idx="12">
                  <c:v>6</c:v>
                </c:pt>
              </c:numCache>
            </c:numRef>
          </c:val>
          <c:extLst>
            <c:ext xmlns:c16="http://schemas.microsoft.com/office/drawing/2014/chart" uri="{C3380CC4-5D6E-409C-BE32-E72D297353CC}">
              <c16:uniqueId val="{00000007-F7ED-4AD7-ADC4-A19B0686D1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334</c:v>
                </c:pt>
                <c:pt idx="3">
                  <c:v>326</c:v>
                </c:pt>
                <c:pt idx="6">
                  <c:v>336</c:v>
                </c:pt>
                <c:pt idx="9">
                  <c:v>318</c:v>
                </c:pt>
                <c:pt idx="12">
                  <c:v>341</c:v>
                </c:pt>
              </c:numCache>
            </c:numRef>
          </c:val>
          <c:extLst>
            <c:ext xmlns:c16="http://schemas.microsoft.com/office/drawing/2014/chart" uri="{C3380CC4-5D6E-409C-BE32-E72D297353CC}">
              <c16:uniqueId val="{00000008-F7ED-4AD7-ADC4-A19B0686D1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ED-4AD7-ADC4-A19B0686D1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2402</c:v>
                </c:pt>
                <c:pt idx="3">
                  <c:v>2306</c:v>
                </c:pt>
                <c:pt idx="6">
                  <c:v>2281</c:v>
                </c:pt>
                <c:pt idx="9">
                  <c:v>2351</c:v>
                </c:pt>
                <c:pt idx="12">
                  <c:v>2246</c:v>
                </c:pt>
              </c:numCache>
            </c:numRef>
          </c:val>
          <c:extLst>
            <c:ext xmlns:c16="http://schemas.microsoft.com/office/drawing/2014/chart" uri="{C3380CC4-5D6E-409C-BE32-E72D297353CC}">
              <c16:uniqueId val="{0000000A-F7ED-4AD7-ADC4-A19B0686D1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ED-4AD7-ADC4-A19B0686D1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208</c:v>
                </c:pt>
                <c:pt idx="1">
                  <c:v>333</c:v>
                </c:pt>
                <c:pt idx="2">
                  <c:v>333</c:v>
                </c:pt>
              </c:numCache>
            </c:numRef>
          </c:val>
          <c:extLst>
            <c:ext xmlns:c16="http://schemas.microsoft.com/office/drawing/2014/chart" uri="{C3380CC4-5D6E-409C-BE32-E72D297353CC}">
              <c16:uniqueId val="{00000000-1FC0-40D4-9EA2-0EA6EDC3F5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c:v>
                </c:pt>
                <c:pt idx="1">
                  <c:v>137</c:v>
                </c:pt>
                <c:pt idx="2">
                  <c:v>137</c:v>
                </c:pt>
              </c:numCache>
            </c:numRef>
          </c:val>
          <c:extLst>
            <c:ext xmlns:c16="http://schemas.microsoft.com/office/drawing/2014/chart" uri="{C3380CC4-5D6E-409C-BE32-E72D297353CC}">
              <c16:uniqueId val="{00000001-1FC0-40D4-9EA2-0EA6EDC3F5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734</c:v>
                </c:pt>
                <c:pt idx="1">
                  <c:v>886</c:v>
                </c:pt>
                <c:pt idx="2">
                  <c:v>956</c:v>
                </c:pt>
              </c:numCache>
            </c:numRef>
          </c:val>
          <c:extLst>
            <c:ext xmlns:c16="http://schemas.microsoft.com/office/drawing/2014/chart" uri="{C3380CC4-5D6E-409C-BE32-E72D297353CC}">
              <c16:uniqueId val="{00000002-1FC0-40D4-9EA2-0EA6EDC3F5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公共投資事業等の見直しにより、地方債の発行を抑制していたが、平成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年度並びに令和元年度において、公営住宅建設事業等により元利償還金・算入公債費等は増加したが、令和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年度にて義務教育施設整備事業等の償還が完了したため、元利償還金額が令和元年度より</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百万円の減額となった。令和３年度では、平成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年度借入分公営住宅建設事業等の元金償還が始まったことで、令和２年度より</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百万円の増額となった。令和４年度は横ばいで推移した。</a:t>
          </a:r>
          <a:endParaRPr lang="ja-JP" altLang="ja-JP" sz="1400">
            <a:effectLst/>
          </a:endParaRPr>
        </a:p>
        <a:p>
          <a:r>
            <a:rPr kumimoji="1" lang="ja-JP" altLang="ja-JP" sz="1100" b="0" i="0" baseline="0">
              <a:solidFill>
                <a:schemeClr val="dk1"/>
              </a:solidFill>
              <a:effectLst/>
              <a:latin typeface="+mn-lt"/>
              <a:ea typeface="+mn-ea"/>
              <a:cs typeface="+mn-cs"/>
            </a:rPr>
            <a:t>　今後も緊急性・住民ニーズを的確に把握した事業の選択により、過度な負担となる事業や非効果的な施策とならないよう、効率的かつ安定的な事業の執行、かつ地方債に大きく頼ることのない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満期一括償還地方債の償還の財源として、減債基金の積み立てを行っていない。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地方債の発行を抑制し、元利償還金は平成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年度をピークに減少傾向にあったが、平成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年度まで新たに公共施設整備（公共インフラ含む）事業（道路改良工事・村営住宅建替・体育館屋根改修等）により地方債の発行を行ったため、増加が続いた。平成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令和２年度までは主に継続事業による地方債の発行に留まったため、地方債の償還額が発行額を上回ったことで地方債残高は減少した。令和３年度では、地域公共交通バスの購入や高度無線環境整備事業等の新規事業を行ったため、地方債残高が令和２年度対比 </a:t>
          </a:r>
          <a:r>
            <a:rPr kumimoji="1" lang="en-US" altLang="ja-JP" sz="1100" b="0" i="0" baseline="0">
              <a:solidFill>
                <a:schemeClr val="dk1"/>
              </a:solidFill>
              <a:effectLst/>
              <a:latin typeface="+mn-lt"/>
              <a:ea typeface="+mn-ea"/>
              <a:cs typeface="+mn-cs"/>
            </a:rPr>
            <a:t>3.1% </a:t>
          </a:r>
          <a:r>
            <a:rPr kumimoji="1" lang="ja-JP" altLang="ja-JP" sz="1100" b="0" i="0" baseline="0">
              <a:solidFill>
                <a:schemeClr val="dk1"/>
              </a:solidFill>
              <a:effectLst/>
              <a:latin typeface="+mn-lt"/>
              <a:ea typeface="+mn-ea"/>
              <a:cs typeface="+mn-cs"/>
            </a:rPr>
            <a:t>増となった。将来負担額に対して充当可能額等が上回っている状態に変わりはない。令和３年度の大型新規事業の完了に伴い、令和４年度地方債残高は令和３年度対比 </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地方債の発行を必要とする事業等は必要性・緊急性及び財源の見直しなど総合的な検討を行うとともに、有利な起債を優先的に利用するなど、負担軽減に努め、状況に応じて充当可基金の新規積立等を行うなど将来負担に備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北海道赤井川村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令和３年度では経常収入が令和２年度対比 </a:t>
          </a:r>
          <a:r>
            <a:rPr kumimoji="1" lang="en-US" altLang="ja-JP" sz="1100">
              <a:solidFill>
                <a:schemeClr val="dk1"/>
              </a:solidFill>
              <a:effectLst/>
              <a:latin typeface="+mn-lt"/>
              <a:ea typeface="+mn-ea"/>
              <a:cs typeface="+mn-cs"/>
            </a:rPr>
            <a:t>33.9% </a:t>
          </a:r>
          <a:r>
            <a:rPr kumimoji="1" lang="ja-JP" altLang="ja-JP" sz="1100">
              <a:solidFill>
                <a:schemeClr val="dk1"/>
              </a:solidFill>
              <a:effectLst/>
              <a:latin typeface="+mn-lt"/>
              <a:ea typeface="+mn-ea"/>
              <a:cs typeface="+mn-cs"/>
            </a:rPr>
            <a:t>増加したことなどの要因により、</a:t>
          </a:r>
          <a:r>
            <a:rPr kumimoji="1" lang="ja-JP" altLang="ja-JP" sz="1100" b="0" i="0" baseline="0">
              <a:solidFill>
                <a:schemeClr val="dk1"/>
              </a:solidFill>
              <a:effectLst/>
              <a:latin typeface="+mn-lt"/>
              <a:ea typeface="+mn-ea"/>
              <a:cs typeface="+mn-cs"/>
            </a:rPr>
            <a:t>財政調整基金を</a:t>
          </a:r>
          <a:r>
            <a:rPr kumimoji="1" lang="en-US" altLang="ja-JP" sz="1100" b="0" i="0" baseline="0">
              <a:solidFill>
                <a:schemeClr val="dk1"/>
              </a:solidFill>
              <a:effectLst/>
              <a:latin typeface="+mn-lt"/>
              <a:ea typeface="+mn-ea"/>
              <a:cs typeface="+mn-cs"/>
            </a:rPr>
            <a:t>125</a:t>
          </a:r>
          <a:r>
            <a:rPr kumimoji="1" lang="ja-JP" altLang="ja-JP" sz="1100" b="0" i="0" baseline="0">
              <a:solidFill>
                <a:schemeClr val="dk1"/>
              </a:solidFill>
              <a:effectLst/>
              <a:latin typeface="+mn-lt"/>
              <a:ea typeface="+mn-ea"/>
              <a:cs typeface="+mn-cs"/>
            </a:rPr>
            <a:t>百万円、減債基金を</a:t>
          </a:r>
          <a:r>
            <a:rPr kumimoji="1" lang="en-US" altLang="ja-JP" sz="1100" b="0" i="0" baseline="0">
              <a:solidFill>
                <a:schemeClr val="dk1"/>
              </a:solidFill>
              <a:effectLst/>
              <a:latin typeface="+mn-lt"/>
              <a:ea typeface="+mn-ea"/>
              <a:cs typeface="+mn-cs"/>
            </a:rPr>
            <a:t>84</a:t>
          </a:r>
          <a:r>
            <a:rPr kumimoji="1" lang="ja-JP" altLang="ja-JP" sz="1100" b="0" i="0" baseline="0">
              <a:solidFill>
                <a:schemeClr val="dk1"/>
              </a:solidFill>
              <a:effectLst/>
              <a:latin typeface="+mn-lt"/>
              <a:ea typeface="+mn-ea"/>
              <a:cs typeface="+mn-cs"/>
            </a:rPr>
            <a:t>百万円、及びその他特定目的基金を</a:t>
          </a:r>
          <a:r>
            <a:rPr kumimoji="1" lang="en-US" altLang="ja-JP" sz="1100" b="0" i="0" baseline="0">
              <a:solidFill>
                <a:schemeClr val="dk1"/>
              </a:solidFill>
              <a:effectLst/>
              <a:latin typeface="+mn-lt"/>
              <a:ea typeface="+mn-ea"/>
              <a:cs typeface="+mn-cs"/>
            </a:rPr>
            <a:t>152</a:t>
          </a:r>
          <a:r>
            <a:rPr kumimoji="1" lang="ja-JP" altLang="ja-JP" sz="1100" b="0" i="0" baseline="0">
              <a:solidFill>
                <a:schemeClr val="dk1"/>
              </a:solidFill>
              <a:effectLst/>
              <a:latin typeface="+mn-lt"/>
              <a:ea typeface="+mn-ea"/>
              <a:cs typeface="+mn-cs"/>
            </a:rPr>
            <a:t>百万円積み立てたことで、基金全体としては</a:t>
          </a:r>
          <a:r>
            <a:rPr kumimoji="1" lang="en-US" altLang="ja-JP" sz="1100" b="0" i="0" baseline="0">
              <a:solidFill>
                <a:schemeClr val="dk1"/>
              </a:solidFill>
              <a:effectLst/>
              <a:latin typeface="+mn-lt"/>
              <a:ea typeface="+mn-ea"/>
              <a:cs typeface="+mn-cs"/>
            </a:rPr>
            <a:t>363</a:t>
          </a:r>
          <a:r>
            <a:rPr kumimoji="1" lang="ja-JP" altLang="ja-JP" sz="1100" b="0" i="0" baseline="0">
              <a:solidFill>
                <a:schemeClr val="dk1"/>
              </a:solidFill>
              <a:effectLst/>
              <a:latin typeface="+mn-lt"/>
              <a:ea typeface="+mn-ea"/>
              <a:cs typeface="+mn-cs"/>
            </a:rPr>
            <a:t>百万円の増額となった。平成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年度にかけての歳入補てん等の支消はせず、新規積立による支消分の一部復元につながった。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令和４年度においては、令和３年度繰越金のうち、地方財政法の規定により</a:t>
          </a:r>
          <a:r>
            <a:rPr kumimoji="1" lang="en-US" altLang="ja-JP" sz="1100" b="0" i="0" baseline="0">
              <a:solidFill>
                <a:schemeClr val="dk1"/>
              </a:solidFill>
              <a:effectLst/>
              <a:latin typeface="+mn-lt"/>
              <a:ea typeface="+mn-ea"/>
              <a:cs typeface="+mn-cs"/>
            </a:rPr>
            <a:t>66</a:t>
          </a:r>
          <a:r>
            <a:rPr kumimoji="1" lang="ja-JP" altLang="ja-JP" sz="1100" b="0" i="0" baseline="0">
              <a:solidFill>
                <a:schemeClr val="dk1"/>
              </a:solidFill>
              <a:effectLst/>
              <a:latin typeface="+mn-lt"/>
              <a:ea typeface="+mn-ea"/>
              <a:cs typeface="+mn-cs"/>
            </a:rPr>
            <a:t>百万円を新規積立等によって、基金残高は令和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年度対比 </a:t>
          </a:r>
          <a:r>
            <a:rPr kumimoji="1" lang="en-US" altLang="ja-JP" sz="1100" b="0" i="0" baseline="0">
              <a:solidFill>
                <a:schemeClr val="dk1"/>
              </a:solidFill>
              <a:effectLst/>
              <a:latin typeface="+mn-lt"/>
              <a:ea typeface="+mn-ea"/>
              <a:cs typeface="+mn-cs"/>
            </a:rPr>
            <a:t>5.1%</a:t>
          </a:r>
          <a:r>
            <a:rPr kumimoji="1" lang="ja-JP" altLang="ja-JP" sz="1100" b="0" i="0" baseline="0">
              <a:solidFill>
                <a:schemeClr val="dk1"/>
              </a:solidFill>
              <a:effectLst/>
              <a:latin typeface="+mn-lt"/>
              <a:ea typeface="+mn-ea"/>
              <a:cs typeface="+mn-cs"/>
            </a:rPr>
            <a:t>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財政調整基金は歳入補てん分のみ取り崩し、単年度歳出額の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割以内を目安とし保有する。また、基金の使途の明確化による特定目的基金を積み立てていくことを予定している。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公共施設整備基金：公共施設の整備に必要な財源を確保し、及び財政の健全な運営に資するため。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敬老福祉基金：村の財政の健全な運営を図り、敬老福祉諸施策が円滑に運用されることを期するため。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農産物価格安定基金：農産物価格の適正な水準を確保していくため農産物価格安定対策事業を実施し、農業の健全な発展と農家所得の安定に資するため。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さくら・もみじ基金：さくらやもみじの植樹等を通じ、地域の特性を生かした良好な景観の形成及び村民の環境意識の向上に資するため。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畑地かんがい排水施設管理基金：</a:t>
          </a:r>
          <a:r>
            <a:rPr lang="ja-JP" altLang="ja-JP" sz="1100">
              <a:solidFill>
                <a:schemeClr val="dk1"/>
              </a:solidFill>
              <a:effectLst/>
              <a:latin typeface="+mn-lt"/>
              <a:ea typeface="+mn-ea"/>
              <a:cs typeface="+mn-cs"/>
            </a:rPr>
            <a:t>畑地かんがい排水施設の維持管理を適正に行うため必要な財源を確保し、本村農業の健全な発展と、財政の健全な運営に</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資するため</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公共施設整備基金：有形固定資産減価償却率が約</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であるため、令和３年度繰越金分にかかる新規積立による</a:t>
          </a:r>
          <a:r>
            <a:rPr kumimoji="1" lang="en-US" altLang="ja-JP" sz="1100" b="0" i="0" baseline="0">
              <a:solidFill>
                <a:schemeClr val="dk1"/>
              </a:solidFill>
              <a:effectLst/>
              <a:latin typeface="+mn-lt"/>
              <a:ea typeface="+mn-ea"/>
              <a:cs typeface="+mn-cs"/>
            </a:rPr>
            <a:t>67</a:t>
          </a:r>
          <a:r>
            <a:rPr kumimoji="1" lang="ja-JP" altLang="ja-JP" sz="1100" b="0" i="0" baseline="0">
              <a:solidFill>
                <a:schemeClr val="dk1"/>
              </a:solidFill>
              <a:effectLst/>
              <a:latin typeface="+mn-lt"/>
              <a:ea typeface="+mn-ea"/>
              <a:cs typeface="+mn-cs"/>
            </a:rPr>
            <a:t>百万円の増額。</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農産物価格安定基金：条例に定める運用後、余剰金が生じたため、新規積立による </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百万円の増額。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 さくら・もみじ基金：さくら・もみじの事業に必要な財源を充てたため、</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百万円の減額。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□畑地かんがい排水施設管理基金：使途目的に資するためめ、新規積立による </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百万円の減額。</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公共施設整備基金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有形固定資産減価償却率が約</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であるため、公共施設の整備に必要な財源を確保を他の特目基金より優先して積立てる予定である。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0" i="0" baseline="0">
              <a:solidFill>
                <a:schemeClr val="dk1"/>
              </a:solidFill>
              <a:effectLst/>
              <a:latin typeface="+mn-lt"/>
              <a:ea typeface="+mn-ea"/>
              <a:cs typeface="+mn-cs"/>
            </a:rPr>
            <a:t>　方針を目安に、利子積立による増額。</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単年度歳出額の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割～</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割以内を目安とし保有する。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交付税措置分による</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百万円の減額</a:t>
          </a:r>
          <a:r>
            <a:rPr kumimoji="1" lang="en-US" altLang="ja-JP" sz="110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年度まで地方債残高が増加傾向であったが、その後、地方債発行よりも地方債償還が多かったため、令和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推計では、地方債残高は減少傾向であるが、</a:t>
          </a:r>
          <a:r>
            <a:rPr kumimoji="1" lang="en-US" altLang="ja-JP" sz="1100" b="0" i="0" baseline="0">
              <a:solidFill>
                <a:schemeClr val="dk1"/>
              </a:solidFill>
              <a:effectLst/>
              <a:latin typeface="+mn-lt"/>
              <a:ea typeface="+mn-ea"/>
              <a:cs typeface="+mn-cs"/>
            </a:rPr>
            <a:t>R3</a:t>
          </a:r>
          <a:r>
            <a:rPr kumimoji="1" lang="ja-JP" altLang="ja-JP" sz="1100" b="0" i="0" baseline="0">
              <a:solidFill>
                <a:schemeClr val="dk1"/>
              </a:solidFill>
              <a:effectLst/>
              <a:latin typeface="+mn-lt"/>
              <a:ea typeface="+mn-ea"/>
              <a:cs typeface="+mn-cs"/>
            </a:rPr>
            <a:t>年度より再び地方債償還が増えるため、それに備えて毎年計画的に取崩と積立てを行った。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
992
280.09
2,796,527
2,708,329
80,946
1,480,766
2,245,600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令和３年度財政力指数と同値で推移、基準財政収入額の約</a:t>
          </a:r>
          <a:r>
            <a:rPr kumimoji="1" lang="en-US" altLang="ja-JP" sz="900" b="0" i="0" baseline="0">
              <a:solidFill>
                <a:schemeClr val="dk1"/>
              </a:solidFill>
              <a:effectLst/>
              <a:latin typeface="+mn-lt"/>
              <a:ea typeface="+mn-ea"/>
              <a:cs typeface="+mn-cs"/>
            </a:rPr>
            <a:t>70</a:t>
          </a:r>
          <a:r>
            <a:rPr kumimoji="1" lang="ja-JP" altLang="ja-JP" sz="900" b="0" i="0" baseline="0">
              <a:solidFill>
                <a:schemeClr val="dk1"/>
              </a:solidFill>
              <a:effectLst/>
              <a:latin typeface="+mn-lt"/>
              <a:ea typeface="+mn-ea"/>
              <a:cs typeface="+mn-cs"/>
            </a:rPr>
            <a:t>％を占める大型リゾート施設等の固定資産税等により類似団体平均を０．０６上回った。令和４年度基準財政収入額では、令和３年度と対比して、過年度算定額の精査により、固定資産税収入額が</a:t>
          </a:r>
          <a:r>
            <a:rPr kumimoji="1" lang="en-US" altLang="ja-JP" sz="900" b="0" i="0" baseline="0">
              <a:solidFill>
                <a:schemeClr val="dk1"/>
              </a:solidFill>
              <a:effectLst/>
              <a:latin typeface="+mn-lt"/>
              <a:ea typeface="+mn-ea"/>
              <a:cs typeface="+mn-cs"/>
            </a:rPr>
            <a:t>7.2</a:t>
          </a:r>
          <a:r>
            <a:rPr kumimoji="1" lang="ja-JP" altLang="ja-JP" sz="900" b="0" i="0" baseline="0">
              <a:solidFill>
                <a:schemeClr val="dk1"/>
              </a:solidFill>
              <a:effectLst/>
              <a:latin typeface="+mn-lt"/>
              <a:ea typeface="+mn-ea"/>
              <a:cs typeface="+mn-cs"/>
            </a:rPr>
            <a:t>％減であったが、収入総額では </a:t>
          </a:r>
          <a:r>
            <a:rPr kumimoji="1" lang="en-US" altLang="ja-JP" sz="900" b="0" i="0" baseline="0">
              <a:solidFill>
                <a:schemeClr val="dk1"/>
              </a:solidFill>
              <a:effectLst/>
              <a:latin typeface="+mn-lt"/>
              <a:ea typeface="+mn-ea"/>
              <a:cs typeface="+mn-cs"/>
            </a:rPr>
            <a:t>8.8</a:t>
          </a:r>
          <a:r>
            <a:rPr kumimoji="1" lang="ja-JP" altLang="ja-JP" sz="900" b="0" i="0" baseline="0">
              <a:solidFill>
                <a:schemeClr val="dk1"/>
              </a:solidFill>
              <a:effectLst/>
              <a:latin typeface="+mn-lt"/>
              <a:ea typeface="+mn-ea"/>
              <a:cs typeface="+mn-cs"/>
            </a:rPr>
            <a:t>％増、基準財政需要額では人口減少等の影響により、令和３年度対比</a:t>
          </a:r>
          <a:r>
            <a:rPr kumimoji="1" lang="en-US" altLang="ja-JP" sz="900" b="0" i="0" baseline="0">
              <a:solidFill>
                <a:schemeClr val="dk1"/>
              </a:solidFill>
              <a:effectLst/>
              <a:latin typeface="+mn-lt"/>
              <a:ea typeface="+mn-ea"/>
              <a:cs typeface="+mn-cs"/>
            </a:rPr>
            <a:t> 0.5</a:t>
          </a:r>
          <a:r>
            <a:rPr kumimoji="1" lang="ja-JP" altLang="ja-JP" sz="900" b="0" i="0" baseline="0">
              <a:solidFill>
                <a:schemeClr val="dk1"/>
              </a:solidFill>
              <a:effectLst/>
              <a:latin typeface="+mn-lt"/>
              <a:ea typeface="+mn-ea"/>
              <a:cs typeface="+mn-cs"/>
            </a:rPr>
            <a:t>％減であった。コロナ禍における人口推計や観光施設を中心としたインバウンド需要の落ち込みは村の財政力指数に大きな影響を及ぼした。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継続的な行財政改革に沿った人件費の抑制、行政の効率化、使用料・手数料の見直し等を検討する一方で、滞納額の圧縮と税収の収納率向上に努め、投資的経費は必要事業の峻別を今後より一層徹底し、財政基盤の強化を官民連携にて図り、財政健全化に引き続き取り組む。</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1" name="直線コネクタ 70"/>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125942</xdr:rowOff>
    </xdr:to>
    <xdr:cxnSp macro="">
      <xdr:nvCxnSpPr>
        <xdr:cNvPr id="74" name="直線コネクタ 73"/>
        <xdr:cNvCxnSpPr/>
      </xdr:nvCxnSpPr>
      <xdr:spPr>
        <a:xfrm flipV="1">
          <a:off x="2336800" y="726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7" name="直線コネクタ 76"/>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7" name="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8"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89" name="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3" name="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94" name="テキスト ボックス 93"/>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令和３年度において、コロナ禍を背景とした過年度分地方税の清算（</a:t>
          </a:r>
          <a:r>
            <a:rPr kumimoji="1" lang="en-US" altLang="ja-JP" sz="900" b="0" i="0" baseline="0">
              <a:solidFill>
                <a:schemeClr val="dk1"/>
              </a:solidFill>
              <a:effectLst/>
              <a:latin typeface="+mn-lt"/>
              <a:ea typeface="+mn-ea"/>
              <a:cs typeface="+mn-cs"/>
            </a:rPr>
            <a:t>R2</a:t>
          </a:r>
          <a:r>
            <a:rPr kumimoji="1" lang="ja-JP" altLang="ja-JP" sz="900" b="0" i="0" baseline="0">
              <a:solidFill>
                <a:schemeClr val="dk1"/>
              </a:solidFill>
              <a:effectLst/>
              <a:latin typeface="+mn-lt"/>
              <a:ea typeface="+mn-ea"/>
              <a:cs typeface="+mn-cs"/>
            </a:rPr>
            <a:t>対比 </a:t>
          </a:r>
          <a:r>
            <a:rPr kumimoji="1" lang="en-US" altLang="ja-JP" sz="900" b="0" i="0" baseline="0">
              <a:solidFill>
                <a:schemeClr val="dk1"/>
              </a:solidFill>
              <a:effectLst/>
              <a:latin typeface="+mn-lt"/>
              <a:ea typeface="+mn-ea"/>
              <a:cs typeface="+mn-cs"/>
            </a:rPr>
            <a:t>11.6</a:t>
          </a:r>
          <a:r>
            <a:rPr kumimoji="1" lang="ja-JP" altLang="ja-JP" sz="900" b="0" i="0" baseline="0">
              <a:solidFill>
                <a:schemeClr val="dk1"/>
              </a:solidFill>
              <a:effectLst/>
              <a:latin typeface="+mn-lt"/>
              <a:ea typeface="+mn-ea"/>
              <a:cs typeface="+mn-cs"/>
            </a:rPr>
            <a:t>％増）や地方交付税の増（</a:t>
          </a:r>
          <a:r>
            <a:rPr kumimoji="1" lang="en-US" altLang="ja-JP" sz="900" b="0" i="0" baseline="0">
              <a:solidFill>
                <a:schemeClr val="dk1"/>
              </a:solidFill>
              <a:effectLst/>
              <a:latin typeface="+mn-lt"/>
              <a:ea typeface="+mn-ea"/>
              <a:cs typeface="+mn-cs"/>
            </a:rPr>
            <a:t>R2</a:t>
          </a:r>
          <a:r>
            <a:rPr kumimoji="1" lang="ja-JP" altLang="ja-JP" sz="900" b="0" i="0" baseline="0">
              <a:solidFill>
                <a:schemeClr val="dk1"/>
              </a:solidFill>
              <a:effectLst/>
              <a:latin typeface="+mn-lt"/>
              <a:ea typeface="+mn-ea"/>
              <a:cs typeface="+mn-cs"/>
            </a:rPr>
            <a:t>対比 </a:t>
          </a:r>
          <a:r>
            <a:rPr kumimoji="1" lang="en-US" altLang="ja-JP" sz="900" b="0" i="0" baseline="0">
              <a:solidFill>
                <a:schemeClr val="dk1"/>
              </a:solidFill>
              <a:effectLst/>
              <a:latin typeface="+mn-lt"/>
              <a:ea typeface="+mn-ea"/>
              <a:cs typeface="+mn-cs"/>
            </a:rPr>
            <a:t>22.8%</a:t>
          </a:r>
          <a:r>
            <a:rPr kumimoji="1" lang="ja-JP" altLang="ja-JP" sz="900" b="0" i="0" baseline="0">
              <a:solidFill>
                <a:schemeClr val="dk1"/>
              </a:solidFill>
              <a:effectLst/>
              <a:latin typeface="+mn-lt"/>
              <a:ea typeface="+mn-ea"/>
              <a:cs typeface="+mn-cs"/>
            </a:rPr>
            <a:t>増）によって、令和３年度財政構造の弾力性は大きく改善したが、この改善はあくまでも一時的なものであったため、令和４年度では令和３年度対比 </a:t>
          </a:r>
          <a:r>
            <a:rPr kumimoji="1" lang="en-US" altLang="ja-JP" sz="900" b="0" i="0" baseline="0">
              <a:solidFill>
                <a:schemeClr val="dk1"/>
              </a:solidFill>
              <a:effectLst/>
              <a:latin typeface="+mn-lt"/>
              <a:ea typeface="+mn-ea"/>
              <a:cs typeface="+mn-cs"/>
            </a:rPr>
            <a:t>12.3</a:t>
          </a:r>
          <a:r>
            <a:rPr kumimoji="1" lang="ja-JP" altLang="ja-JP" sz="900" b="0" i="0" baseline="0">
              <a:solidFill>
                <a:schemeClr val="dk1"/>
              </a:solidFill>
              <a:effectLst/>
              <a:latin typeface="+mn-lt"/>
              <a:ea typeface="+mn-ea"/>
              <a:cs typeface="+mn-cs"/>
            </a:rPr>
            <a:t>％増となり、村の経常収支比率は令和元年度ベースとなった。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村の財政力指数から鑑みて、交付税が総収入の約 </a:t>
          </a:r>
          <a:r>
            <a:rPr kumimoji="1" lang="en-US" altLang="ja-JP" sz="900" b="0" i="0" baseline="0">
              <a:solidFill>
                <a:schemeClr val="dk1"/>
              </a:solidFill>
              <a:effectLst/>
              <a:latin typeface="+mn-lt"/>
              <a:ea typeface="+mn-ea"/>
              <a:cs typeface="+mn-cs"/>
            </a:rPr>
            <a:t>42</a:t>
          </a:r>
          <a:r>
            <a:rPr kumimoji="1" lang="ja-JP" altLang="ja-JP" sz="900" b="0" i="0" baseline="0">
              <a:solidFill>
                <a:schemeClr val="dk1"/>
              </a:solidFill>
              <a:effectLst/>
              <a:latin typeface="+mn-lt"/>
              <a:ea typeface="+mn-ea"/>
              <a:cs typeface="+mn-cs"/>
            </a:rPr>
            <a:t>％を占める現状を念頭に、今後も自主財源を確保し経常経費の抑制に努めるよう取り進めながら、今後においても職員の採用は退職者の補充を原則とするとともに、財務書類より有形固定資産減価償却率が</a:t>
          </a:r>
          <a:r>
            <a:rPr kumimoji="1" lang="en-US" altLang="ja-JP" sz="900" b="0" i="0" baseline="0">
              <a:solidFill>
                <a:schemeClr val="dk1"/>
              </a:solidFill>
              <a:effectLst/>
              <a:latin typeface="+mn-lt"/>
              <a:ea typeface="+mn-ea"/>
              <a:cs typeface="+mn-cs"/>
            </a:rPr>
            <a:t>6</a:t>
          </a:r>
          <a:r>
            <a:rPr kumimoji="1" lang="ja-JP" altLang="ja-JP" sz="900" b="0" i="0" baseline="0">
              <a:solidFill>
                <a:schemeClr val="dk1"/>
              </a:solidFill>
              <a:effectLst/>
              <a:latin typeface="+mn-lt"/>
              <a:ea typeface="+mn-ea"/>
              <a:cs typeface="+mn-cs"/>
            </a:rPr>
            <a:t>割程度であることを踏まえた公共施設等の長寿命化による適正管理及び事業の見直しを含め持続可能な事業への検討を進め、物件費の節減等によって、令和</a:t>
          </a:r>
          <a:r>
            <a:rPr kumimoji="1" lang="en-US" altLang="ja-JP" sz="900" b="0" i="0" baseline="0">
              <a:solidFill>
                <a:schemeClr val="dk1"/>
              </a:solidFill>
              <a:effectLst/>
              <a:latin typeface="+mn-lt"/>
              <a:ea typeface="+mn-ea"/>
              <a:cs typeface="+mn-cs"/>
            </a:rPr>
            <a:t>8</a:t>
          </a:r>
          <a:r>
            <a:rPr kumimoji="1" lang="ja-JP" altLang="ja-JP" sz="900" b="0" i="0" baseline="0">
              <a:solidFill>
                <a:schemeClr val="dk1"/>
              </a:solidFill>
              <a:effectLst/>
              <a:latin typeface="+mn-lt"/>
              <a:ea typeface="+mn-ea"/>
              <a:cs typeface="+mn-cs"/>
            </a:rPr>
            <a:t>年度を目途に経常収支比率の</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ヵ年平均 </a:t>
          </a:r>
          <a:r>
            <a:rPr kumimoji="1" lang="en-US" altLang="ja-JP" sz="900" b="0" i="0" baseline="0">
              <a:solidFill>
                <a:schemeClr val="dk1"/>
              </a:solidFill>
              <a:effectLst/>
              <a:latin typeface="+mn-lt"/>
              <a:ea typeface="+mn-ea"/>
              <a:cs typeface="+mn-cs"/>
            </a:rPr>
            <a:t>95</a:t>
          </a:r>
          <a:r>
            <a:rPr kumimoji="1" lang="ja-JP" altLang="ja-JP" sz="900" b="0" i="0" baseline="0">
              <a:solidFill>
                <a:schemeClr val="dk1"/>
              </a:solidFill>
              <a:effectLst/>
              <a:latin typeface="+mn-lt"/>
              <a:ea typeface="+mn-ea"/>
              <a:cs typeface="+mn-cs"/>
            </a:rPr>
            <a:t>％未満を目標とする。</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98044</xdr:rowOff>
    </xdr:from>
    <xdr:to>
      <xdr:col>23</xdr:col>
      <xdr:colOff>133350</xdr:colOff>
      <xdr:row>64</xdr:row>
      <xdr:rowOff>41783</xdr:rowOff>
    </xdr:to>
    <xdr:cxnSp macro="">
      <xdr:nvCxnSpPr>
        <xdr:cNvPr id="124" name="直線コネクタ 123"/>
        <xdr:cNvCxnSpPr/>
      </xdr:nvCxnSpPr>
      <xdr:spPr>
        <a:xfrm flipV="1">
          <a:off x="4953000" y="10042144"/>
          <a:ext cx="0" cy="972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13860</xdr:rowOff>
    </xdr:from>
    <xdr:ext cx="762000" cy="259045"/>
    <xdr:sp macro="" textlink="">
      <xdr:nvSpPr>
        <xdr:cNvPr id="125" name="財政構造の弾力性最小値テキスト"/>
        <xdr:cNvSpPr txBox="1"/>
      </xdr:nvSpPr>
      <xdr:spPr>
        <a:xfrm>
          <a:off x="5041900" y="1098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41783</xdr:rowOff>
    </xdr:from>
    <xdr:to>
      <xdr:col>24</xdr:col>
      <xdr:colOff>12700</xdr:colOff>
      <xdr:row>64</xdr:row>
      <xdr:rowOff>41783</xdr:rowOff>
    </xdr:to>
    <xdr:cxnSp macro="">
      <xdr:nvCxnSpPr>
        <xdr:cNvPr id="126" name="直線コネクタ 125"/>
        <xdr:cNvCxnSpPr/>
      </xdr:nvCxnSpPr>
      <xdr:spPr>
        <a:xfrm>
          <a:off x="4864100" y="11014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12971</xdr:rowOff>
    </xdr:from>
    <xdr:ext cx="762000" cy="259045"/>
    <xdr:sp macro="" textlink="">
      <xdr:nvSpPr>
        <xdr:cNvPr id="127"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98044</xdr:rowOff>
    </xdr:from>
    <xdr:to>
      <xdr:col>24</xdr:col>
      <xdr:colOff>12700</xdr:colOff>
      <xdr:row>58</xdr:row>
      <xdr:rowOff>98044</xdr:rowOff>
    </xdr:to>
    <xdr:cxnSp macro="">
      <xdr:nvCxnSpPr>
        <xdr:cNvPr id="128" name="直線コネクタ 127"/>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42037</xdr:rowOff>
    </xdr:from>
    <xdr:to>
      <xdr:col>23</xdr:col>
      <xdr:colOff>133350</xdr:colOff>
      <xdr:row>63</xdr:row>
      <xdr:rowOff>167386</xdr:rowOff>
    </xdr:to>
    <xdr:cxnSp macro="">
      <xdr:nvCxnSpPr>
        <xdr:cNvPr id="129" name="直線コネクタ 128"/>
        <xdr:cNvCxnSpPr/>
      </xdr:nvCxnSpPr>
      <xdr:spPr>
        <a:xfrm>
          <a:off x="4114800" y="10671937"/>
          <a:ext cx="838200" cy="2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133367</xdr:rowOff>
    </xdr:from>
    <xdr:ext cx="762000" cy="259045"/>
    <xdr:sp macro="" textlink="">
      <xdr:nvSpPr>
        <xdr:cNvPr id="130" name="財政構造の弾力性平均値テキスト"/>
        <xdr:cNvSpPr txBox="1"/>
      </xdr:nvSpPr>
      <xdr:spPr>
        <a:xfrm>
          <a:off x="5041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31" name="フローチャート: 判断 130"/>
        <xdr:cNvSpPr/>
      </xdr:nvSpPr>
      <xdr:spPr>
        <a:xfrm>
          <a:off x="4902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42037</xdr:rowOff>
    </xdr:from>
    <xdr:to>
      <xdr:col>19</xdr:col>
      <xdr:colOff>133350</xdr:colOff>
      <xdr:row>65</xdr:row>
      <xdr:rowOff>155067</xdr:rowOff>
    </xdr:to>
    <xdr:cxnSp macro="">
      <xdr:nvCxnSpPr>
        <xdr:cNvPr id="132" name="直線コネクタ 131"/>
        <xdr:cNvCxnSpPr/>
      </xdr:nvCxnSpPr>
      <xdr:spPr>
        <a:xfrm flipV="1">
          <a:off x="3225800" y="1067193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29972</xdr:rowOff>
    </xdr:from>
    <xdr:to>
      <xdr:col>19</xdr:col>
      <xdr:colOff>184150</xdr:colOff>
      <xdr:row>61</xdr:row>
      <xdr:rowOff>131572</xdr:rowOff>
    </xdr:to>
    <xdr:sp macro="" textlink="">
      <xdr:nvSpPr>
        <xdr:cNvPr id="133" name="フローチャート: 判断 132"/>
        <xdr:cNvSpPr/>
      </xdr:nvSpPr>
      <xdr:spPr>
        <a:xfrm>
          <a:off x="40640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34" name="テキスト ボックス 133"/>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56261</xdr:rowOff>
    </xdr:from>
    <xdr:to>
      <xdr:col>15</xdr:col>
      <xdr:colOff>82550</xdr:colOff>
      <xdr:row>65</xdr:row>
      <xdr:rowOff>155067</xdr:rowOff>
    </xdr:to>
    <xdr:cxnSp macro="">
      <xdr:nvCxnSpPr>
        <xdr:cNvPr id="135" name="直線コネクタ 134"/>
        <xdr:cNvCxnSpPr/>
      </xdr:nvCxnSpPr>
      <xdr:spPr>
        <a:xfrm>
          <a:off x="2336800" y="11029061"/>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145796</xdr:rowOff>
    </xdr:from>
    <xdr:to>
      <xdr:col>15</xdr:col>
      <xdr:colOff>133350</xdr:colOff>
      <xdr:row>62</xdr:row>
      <xdr:rowOff>75946</xdr:rowOff>
    </xdr:to>
    <xdr:sp macro="" textlink="">
      <xdr:nvSpPr>
        <xdr:cNvPr id="136" name="フローチャート: 判断 135"/>
        <xdr:cNvSpPr/>
      </xdr:nvSpPr>
      <xdr:spPr>
        <a:xfrm>
          <a:off x="31750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37" name="テキスト ボックス 136"/>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56261</xdr:rowOff>
    </xdr:from>
    <xdr:to>
      <xdr:col>11</xdr:col>
      <xdr:colOff>31750</xdr:colOff>
      <xdr:row>64</xdr:row>
      <xdr:rowOff>73152</xdr:rowOff>
    </xdr:to>
    <xdr:cxnSp macro="">
      <xdr:nvCxnSpPr>
        <xdr:cNvPr id="138" name="直線コネクタ 137"/>
        <xdr:cNvCxnSpPr/>
      </xdr:nvCxnSpPr>
      <xdr:spPr>
        <a:xfrm flipV="1">
          <a:off x="1447800" y="1102906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5715</xdr:rowOff>
    </xdr:from>
    <xdr:to>
      <xdr:col>11</xdr:col>
      <xdr:colOff>82550</xdr:colOff>
      <xdr:row>62</xdr:row>
      <xdr:rowOff>107315</xdr:rowOff>
    </xdr:to>
    <xdr:sp macro="" textlink="">
      <xdr:nvSpPr>
        <xdr:cNvPr id="139" name="フローチャート: 判断 138"/>
        <xdr:cNvSpPr/>
      </xdr:nvSpPr>
      <xdr:spPr>
        <a:xfrm>
          <a:off x="2286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117492</xdr:rowOff>
    </xdr:from>
    <xdr:ext cx="762000" cy="259045"/>
    <xdr:sp macro="" textlink="">
      <xdr:nvSpPr>
        <xdr:cNvPr id="140" name="テキスト ボックス 139"/>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162687</xdr:rowOff>
    </xdr:from>
    <xdr:to>
      <xdr:col>7</xdr:col>
      <xdr:colOff>31750</xdr:colOff>
      <xdr:row>62</xdr:row>
      <xdr:rowOff>92837</xdr:rowOff>
    </xdr:to>
    <xdr:sp macro="" textlink="">
      <xdr:nvSpPr>
        <xdr:cNvPr id="141" name="フローチャート: 判断 140"/>
        <xdr:cNvSpPr/>
      </xdr:nvSpPr>
      <xdr:spPr>
        <a:xfrm>
          <a:off x="1397000" y="106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103014</xdr:rowOff>
    </xdr:from>
    <xdr:ext cx="762000" cy="259045"/>
    <xdr:sp macro="" textlink="">
      <xdr:nvSpPr>
        <xdr:cNvPr id="142" name="テキスト ボックス 141"/>
        <xdr:cNvSpPr txBox="1"/>
      </xdr:nvSpPr>
      <xdr:spPr>
        <a:xfrm>
          <a:off x="1066800" y="1039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8" name="楕円 147"/>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12463</xdr:rowOff>
    </xdr:from>
    <xdr:ext cx="762000" cy="259045"/>
    <xdr:sp macro="" textlink="">
      <xdr:nvSpPr>
        <xdr:cNvPr id="149" name="財政構造の弾力性該当値テキスト"/>
        <xdr:cNvSpPr txBox="1"/>
      </xdr:nvSpPr>
      <xdr:spPr>
        <a:xfrm>
          <a:off x="5041900" y="1081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162687</xdr:rowOff>
    </xdr:from>
    <xdr:to>
      <xdr:col>19</xdr:col>
      <xdr:colOff>184150</xdr:colOff>
      <xdr:row>62</xdr:row>
      <xdr:rowOff>92837</xdr:rowOff>
    </xdr:to>
    <xdr:sp macro="" textlink="">
      <xdr:nvSpPr>
        <xdr:cNvPr id="150" name="楕円 149"/>
        <xdr:cNvSpPr/>
      </xdr:nvSpPr>
      <xdr:spPr>
        <a:xfrm>
          <a:off x="4064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77614</xdr:rowOff>
    </xdr:from>
    <xdr:ext cx="736600" cy="259045"/>
    <xdr:sp macro="" textlink="">
      <xdr:nvSpPr>
        <xdr:cNvPr id="151" name="テキスト ボックス 150"/>
        <xdr:cNvSpPr txBox="1"/>
      </xdr:nvSpPr>
      <xdr:spPr>
        <a:xfrm>
          <a:off x="3733800" y="1070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104267</xdr:rowOff>
    </xdr:from>
    <xdr:to>
      <xdr:col>15</xdr:col>
      <xdr:colOff>133350</xdr:colOff>
      <xdr:row>66</xdr:row>
      <xdr:rowOff>34417</xdr:rowOff>
    </xdr:to>
    <xdr:sp macro="" textlink="">
      <xdr:nvSpPr>
        <xdr:cNvPr id="152" name="楕円 151"/>
        <xdr:cNvSpPr/>
      </xdr:nvSpPr>
      <xdr:spPr>
        <a:xfrm>
          <a:off x="31750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19194</xdr:rowOff>
    </xdr:from>
    <xdr:ext cx="762000" cy="259045"/>
    <xdr:sp macro="" textlink="">
      <xdr:nvSpPr>
        <xdr:cNvPr id="153" name="テキスト ボックス 152"/>
        <xdr:cNvSpPr txBox="1"/>
      </xdr:nvSpPr>
      <xdr:spPr>
        <a:xfrm>
          <a:off x="2844800" y="1133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5461</xdr:rowOff>
    </xdr:from>
    <xdr:to>
      <xdr:col>11</xdr:col>
      <xdr:colOff>82550</xdr:colOff>
      <xdr:row>64</xdr:row>
      <xdr:rowOff>107061</xdr:rowOff>
    </xdr:to>
    <xdr:sp macro="" textlink="">
      <xdr:nvSpPr>
        <xdr:cNvPr id="154" name="楕円 153"/>
        <xdr:cNvSpPr/>
      </xdr:nvSpPr>
      <xdr:spPr>
        <a:xfrm>
          <a:off x="2286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91838</xdr:rowOff>
    </xdr:from>
    <xdr:ext cx="762000" cy="259045"/>
    <xdr:sp macro="" textlink="">
      <xdr:nvSpPr>
        <xdr:cNvPr id="155" name="テキスト ボックス 154"/>
        <xdr:cNvSpPr txBox="1"/>
      </xdr:nvSpPr>
      <xdr:spPr>
        <a:xfrm>
          <a:off x="1955800" y="110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6" name="楕円 155"/>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7" name="テキスト ボックス 156"/>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施設等の管理業務を民間に委託していることによる物件費の高止まりの財政構造に加え、ゼロカーボン推進による持続可能なむらづくりの基盤を構築していることによって、当該決算額は類似団体を大きく上回った。さらに、コロナ禍における新型コロナウイルス感染症対策事業によって、物件費が増額したと考えられ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a:t>
          </a:r>
          <a:r>
            <a:rPr lang="en-US" altLang="ja-JP" sz="900" b="0" i="0" baseline="0">
              <a:solidFill>
                <a:schemeClr val="dk1"/>
              </a:solidFill>
              <a:effectLst/>
              <a:latin typeface="+mn-lt"/>
              <a:ea typeface="+mn-ea"/>
              <a:cs typeface="+mn-cs"/>
            </a:rPr>
            <a:t>H29</a:t>
          </a:r>
          <a:r>
            <a:rPr lang="ja-JP" altLang="ja-JP" sz="900" b="0" i="0" baseline="0">
              <a:solidFill>
                <a:schemeClr val="dk1"/>
              </a:solidFill>
              <a:effectLst/>
              <a:latin typeface="+mn-lt"/>
              <a:ea typeface="+mn-ea"/>
              <a:cs typeface="+mn-cs"/>
            </a:rPr>
            <a:t>年度より</a:t>
          </a:r>
          <a:r>
            <a:rPr kumimoji="1" lang="ja-JP" altLang="ja-JP" sz="900" b="0" i="0" baseline="0">
              <a:solidFill>
                <a:schemeClr val="dk1"/>
              </a:solidFill>
              <a:effectLst/>
              <a:latin typeface="+mn-lt"/>
              <a:ea typeface="+mn-ea"/>
              <a:cs typeface="+mn-cs"/>
            </a:rPr>
            <a:t>住民サービスを保つための職員補充や民間委託等の財政構造によって、当該決算額は年々</a:t>
          </a:r>
          <a:r>
            <a:rPr lang="ja-JP" altLang="ja-JP" sz="900" b="0" i="0" baseline="0">
              <a:solidFill>
                <a:schemeClr val="dk1"/>
              </a:solidFill>
              <a:effectLst/>
              <a:latin typeface="+mn-lt"/>
              <a:ea typeface="+mn-ea"/>
              <a:cs typeface="+mn-cs"/>
            </a:rPr>
            <a:t>増加傾向であるが、</a:t>
          </a:r>
          <a:r>
            <a:rPr kumimoji="1" lang="ja-JP" altLang="ja-JP" sz="900" b="0" i="0" baseline="0">
              <a:solidFill>
                <a:schemeClr val="dk1"/>
              </a:solidFill>
              <a:effectLst/>
              <a:latin typeface="+mn-lt"/>
              <a:ea typeface="+mn-ea"/>
              <a:cs typeface="+mn-cs"/>
            </a:rPr>
            <a:t>数値の改善に向け、委託業務そのものの意義や提供しているサービス自体の必要性及び事業としての持続可能性について検証するとともに、公共施設等総合管理計画等に基づく公共施設の維持管理費等の見直しや一部施設においても指定管理者制度を継続し、より一層の歳出削減と行政の効率化に取り組む。</a:t>
          </a:r>
          <a:endParaRPr lang="ja-JP" altLang="ja-JP" sz="9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6" name="直線コネクタ 185"/>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7"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88" name="直線コネクタ 187"/>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89"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0" name="直線コネクタ 189"/>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55290</xdr:rowOff>
    </xdr:from>
    <xdr:to>
      <xdr:col>23</xdr:col>
      <xdr:colOff>133350</xdr:colOff>
      <xdr:row>86</xdr:row>
      <xdr:rowOff>46493</xdr:rowOff>
    </xdr:to>
    <xdr:cxnSp macro="">
      <xdr:nvCxnSpPr>
        <xdr:cNvPr id="191" name="直線コネクタ 190"/>
        <xdr:cNvCxnSpPr/>
      </xdr:nvCxnSpPr>
      <xdr:spPr>
        <a:xfrm>
          <a:off x="4114800" y="14628540"/>
          <a:ext cx="838200" cy="16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2"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3" name="フローチャート: 判断 192"/>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166374</xdr:rowOff>
    </xdr:from>
    <xdr:to>
      <xdr:col>19</xdr:col>
      <xdr:colOff>133350</xdr:colOff>
      <xdr:row>85</xdr:row>
      <xdr:rowOff>55290</xdr:rowOff>
    </xdr:to>
    <xdr:cxnSp macro="">
      <xdr:nvCxnSpPr>
        <xdr:cNvPr id="194" name="直線コネクタ 193"/>
        <xdr:cNvCxnSpPr/>
      </xdr:nvCxnSpPr>
      <xdr:spPr>
        <a:xfrm>
          <a:off x="3225800" y="14568174"/>
          <a:ext cx="8890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5" name="フローチャート: 判断 194"/>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6" name="テキスト ボックス 195"/>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45422</xdr:rowOff>
    </xdr:from>
    <xdr:to>
      <xdr:col>15</xdr:col>
      <xdr:colOff>82550</xdr:colOff>
      <xdr:row>84</xdr:row>
      <xdr:rowOff>166374</xdr:rowOff>
    </xdr:to>
    <xdr:cxnSp macro="">
      <xdr:nvCxnSpPr>
        <xdr:cNvPr id="197" name="直線コネクタ 196"/>
        <xdr:cNvCxnSpPr/>
      </xdr:nvCxnSpPr>
      <xdr:spPr>
        <a:xfrm>
          <a:off x="2336800" y="14447222"/>
          <a:ext cx="889000" cy="1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198" name="フローチャート: 判断 197"/>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199" name="テキスト ボックス 198"/>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45422</xdr:rowOff>
    </xdr:from>
    <xdr:to>
      <xdr:col>11</xdr:col>
      <xdr:colOff>31750</xdr:colOff>
      <xdr:row>84</xdr:row>
      <xdr:rowOff>63542</xdr:rowOff>
    </xdr:to>
    <xdr:cxnSp macro="">
      <xdr:nvCxnSpPr>
        <xdr:cNvPr id="200" name="直線コネクタ 199"/>
        <xdr:cNvCxnSpPr/>
      </xdr:nvCxnSpPr>
      <xdr:spPr>
        <a:xfrm flipV="1">
          <a:off x="1447800" y="14447222"/>
          <a:ext cx="889000" cy="1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1" name="フローチャート: 判断 200"/>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2" name="テキスト ボックス 201"/>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3" name="フローチャート: 判断 202"/>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4" name="テキスト ボックス 203"/>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167143</xdr:rowOff>
    </xdr:from>
    <xdr:to>
      <xdr:col>23</xdr:col>
      <xdr:colOff>184150</xdr:colOff>
      <xdr:row>86</xdr:row>
      <xdr:rowOff>97293</xdr:rowOff>
    </xdr:to>
    <xdr:sp macro="" textlink="">
      <xdr:nvSpPr>
        <xdr:cNvPr id="210" name="楕円 209"/>
        <xdr:cNvSpPr/>
      </xdr:nvSpPr>
      <xdr:spPr>
        <a:xfrm>
          <a:off x="4902200" y="147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139220</xdr:rowOff>
    </xdr:from>
    <xdr:ext cx="762000" cy="259045"/>
    <xdr:sp macro="" textlink="">
      <xdr:nvSpPr>
        <xdr:cNvPr id="211" name="人件費・物件費等の状況該当値テキスト"/>
        <xdr:cNvSpPr txBox="1"/>
      </xdr:nvSpPr>
      <xdr:spPr>
        <a:xfrm>
          <a:off x="5041900" y="1471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4490</xdr:rowOff>
    </xdr:from>
    <xdr:to>
      <xdr:col>19</xdr:col>
      <xdr:colOff>184150</xdr:colOff>
      <xdr:row>85</xdr:row>
      <xdr:rowOff>106090</xdr:rowOff>
    </xdr:to>
    <xdr:sp macro="" textlink="">
      <xdr:nvSpPr>
        <xdr:cNvPr id="212" name="楕円 211"/>
        <xdr:cNvSpPr/>
      </xdr:nvSpPr>
      <xdr:spPr>
        <a:xfrm>
          <a:off x="4064000" y="145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90867</xdr:rowOff>
    </xdr:from>
    <xdr:ext cx="736600" cy="259045"/>
    <xdr:sp macro="" textlink="">
      <xdr:nvSpPr>
        <xdr:cNvPr id="213" name="テキスト ボックス 212"/>
        <xdr:cNvSpPr txBox="1"/>
      </xdr:nvSpPr>
      <xdr:spPr>
        <a:xfrm>
          <a:off x="3733800" y="1466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115574</xdr:rowOff>
    </xdr:from>
    <xdr:to>
      <xdr:col>15</xdr:col>
      <xdr:colOff>133350</xdr:colOff>
      <xdr:row>85</xdr:row>
      <xdr:rowOff>45724</xdr:rowOff>
    </xdr:to>
    <xdr:sp macro="" textlink="">
      <xdr:nvSpPr>
        <xdr:cNvPr id="214" name="楕円 213"/>
        <xdr:cNvSpPr/>
      </xdr:nvSpPr>
      <xdr:spPr>
        <a:xfrm>
          <a:off x="3175000" y="145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30501</xdr:rowOff>
    </xdr:from>
    <xdr:ext cx="762000" cy="259045"/>
    <xdr:sp macro="" textlink="">
      <xdr:nvSpPr>
        <xdr:cNvPr id="215" name="テキスト ボックス 214"/>
        <xdr:cNvSpPr txBox="1"/>
      </xdr:nvSpPr>
      <xdr:spPr>
        <a:xfrm>
          <a:off x="2844800" y="1460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166072</xdr:rowOff>
    </xdr:from>
    <xdr:to>
      <xdr:col>11</xdr:col>
      <xdr:colOff>82550</xdr:colOff>
      <xdr:row>84</xdr:row>
      <xdr:rowOff>96222</xdr:rowOff>
    </xdr:to>
    <xdr:sp macro="" textlink="">
      <xdr:nvSpPr>
        <xdr:cNvPr id="216" name="楕円 215"/>
        <xdr:cNvSpPr/>
      </xdr:nvSpPr>
      <xdr:spPr>
        <a:xfrm>
          <a:off x="2286000" y="143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80999</xdr:rowOff>
    </xdr:from>
    <xdr:ext cx="762000" cy="259045"/>
    <xdr:sp macro="" textlink="">
      <xdr:nvSpPr>
        <xdr:cNvPr id="217" name="テキスト ボックス 216"/>
        <xdr:cNvSpPr txBox="1"/>
      </xdr:nvSpPr>
      <xdr:spPr>
        <a:xfrm>
          <a:off x="1955800" y="1448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12742</xdr:rowOff>
    </xdr:from>
    <xdr:to>
      <xdr:col>7</xdr:col>
      <xdr:colOff>31750</xdr:colOff>
      <xdr:row>84</xdr:row>
      <xdr:rowOff>114342</xdr:rowOff>
    </xdr:to>
    <xdr:sp macro="" textlink="">
      <xdr:nvSpPr>
        <xdr:cNvPr id="218" name="楕円 217"/>
        <xdr:cNvSpPr/>
      </xdr:nvSpPr>
      <xdr:spPr>
        <a:xfrm>
          <a:off x="1397000" y="14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99119</xdr:rowOff>
    </xdr:from>
    <xdr:ext cx="762000" cy="259045"/>
    <xdr:sp macro="" textlink="">
      <xdr:nvSpPr>
        <xdr:cNvPr id="219" name="テキスト ボックス 218"/>
        <xdr:cNvSpPr txBox="1"/>
      </xdr:nvSpPr>
      <xdr:spPr>
        <a:xfrm>
          <a:off x="1066800" y="1450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年度から給与是正措置を実施し、国を下回ったものの類似団体より</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今後も中長期的な視点に立って、従前同様に職務職責に応じた給料体系、各種手当の見直しを行い、</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集中改革プラン</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に掲げたラスパイレス指数１００を超えることが無いよう、また住民の理解が得られるよう給与の適正化に努める。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6" name="直線コネクタ 245"/>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7"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48" name="直線コネクタ 247"/>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49"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0" name="直線コネクタ 249"/>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67563</xdr:rowOff>
    </xdr:from>
    <xdr:to>
      <xdr:col>81</xdr:col>
      <xdr:colOff>44450</xdr:colOff>
      <xdr:row>89</xdr:row>
      <xdr:rowOff>7113</xdr:rowOff>
    </xdr:to>
    <xdr:cxnSp macro="">
      <xdr:nvCxnSpPr>
        <xdr:cNvPr id="251" name="直線コネクタ 250"/>
        <xdr:cNvCxnSpPr/>
      </xdr:nvCxnSpPr>
      <xdr:spPr>
        <a:xfrm flipV="1">
          <a:off x="16179800" y="15155163"/>
          <a:ext cx="838200" cy="1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2"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3" name="フローチャート: 判断 252"/>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86868</xdr:rowOff>
    </xdr:from>
    <xdr:to>
      <xdr:col>77</xdr:col>
      <xdr:colOff>44450</xdr:colOff>
      <xdr:row>89</xdr:row>
      <xdr:rowOff>7113</xdr:rowOff>
    </xdr:to>
    <xdr:cxnSp macro="">
      <xdr:nvCxnSpPr>
        <xdr:cNvPr id="254" name="直線コネクタ 253"/>
        <xdr:cNvCxnSpPr/>
      </xdr:nvCxnSpPr>
      <xdr:spPr>
        <a:xfrm>
          <a:off x="15290800" y="15174468"/>
          <a:ext cx="889000" cy="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5" name="フローチャート: 判断 254"/>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6" name="テキスト ボックス 255"/>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86868</xdr:rowOff>
    </xdr:to>
    <xdr:cxnSp macro="">
      <xdr:nvCxnSpPr>
        <xdr:cNvPr id="257" name="直線コネクタ 256"/>
        <xdr:cNvCxnSpPr/>
      </xdr:nvCxnSpPr>
      <xdr:spPr>
        <a:xfrm>
          <a:off x="14401800" y="151599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58" name="フローチャート: 判断 257"/>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59" name="テキスト ボックス 258"/>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101346</xdr:rowOff>
    </xdr:to>
    <xdr:cxnSp macro="">
      <xdr:nvCxnSpPr>
        <xdr:cNvPr id="260" name="直線コネクタ 259"/>
        <xdr:cNvCxnSpPr/>
      </xdr:nvCxnSpPr>
      <xdr:spPr>
        <a:xfrm flipV="1">
          <a:off x="13512800" y="1515998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1" name="フローチャート: 判断 260"/>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2" name="テキスト ボックス 261"/>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3" name="フローチャート: 判断 262"/>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4" name="テキスト ボックス 263"/>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16763</xdr:rowOff>
    </xdr:from>
    <xdr:to>
      <xdr:col>81</xdr:col>
      <xdr:colOff>95250</xdr:colOff>
      <xdr:row>88</xdr:row>
      <xdr:rowOff>118363</xdr:rowOff>
    </xdr:to>
    <xdr:sp macro="" textlink="">
      <xdr:nvSpPr>
        <xdr:cNvPr id="270" name="楕円 269"/>
        <xdr:cNvSpPr/>
      </xdr:nvSpPr>
      <xdr:spPr>
        <a:xfrm>
          <a:off x="169672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160290</xdr:rowOff>
    </xdr:from>
    <xdr:ext cx="762000" cy="259045"/>
    <xdr:sp macro="" textlink="">
      <xdr:nvSpPr>
        <xdr:cNvPr id="271" name="給与水準   （国との比較）該当値テキスト"/>
        <xdr:cNvSpPr txBox="1"/>
      </xdr:nvSpPr>
      <xdr:spPr>
        <a:xfrm>
          <a:off x="17106900" y="150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127763</xdr:rowOff>
    </xdr:from>
    <xdr:to>
      <xdr:col>77</xdr:col>
      <xdr:colOff>95250</xdr:colOff>
      <xdr:row>89</xdr:row>
      <xdr:rowOff>57913</xdr:rowOff>
    </xdr:to>
    <xdr:sp macro="" textlink="">
      <xdr:nvSpPr>
        <xdr:cNvPr id="272" name="楕円 271"/>
        <xdr:cNvSpPr/>
      </xdr:nvSpPr>
      <xdr:spPr>
        <a:xfrm>
          <a:off x="16129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42690</xdr:rowOff>
    </xdr:from>
    <xdr:ext cx="736600" cy="259045"/>
    <xdr:sp macro="" textlink="">
      <xdr:nvSpPr>
        <xdr:cNvPr id="273" name="テキスト ボックス 272"/>
        <xdr:cNvSpPr txBox="1"/>
      </xdr:nvSpPr>
      <xdr:spPr>
        <a:xfrm>
          <a:off x="15798800" y="1530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36068</xdr:rowOff>
    </xdr:from>
    <xdr:to>
      <xdr:col>73</xdr:col>
      <xdr:colOff>44450</xdr:colOff>
      <xdr:row>88</xdr:row>
      <xdr:rowOff>137668</xdr:rowOff>
    </xdr:to>
    <xdr:sp macro="" textlink="">
      <xdr:nvSpPr>
        <xdr:cNvPr id="274" name="楕円 273"/>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122445</xdr:rowOff>
    </xdr:from>
    <xdr:ext cx="762000" cy="259045"/>
    <xdr:sp macro="" textlink="">
      <xdr:nvSpPr>
        <xdr:cNvPr id="275" name="テキスト ボックス 274"/>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76" name="楕円 275"/>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77" name="テキスト ボックス 276"/>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50546</xdr:rowOff>
    </xdr:from>
    <xdr:to>
      <xdr:col>64</xdr:col>
      <xdr:colOff>152400</xdr:colOff>
      <xdr:row>88</xdr:row>
      <xdr:rowOff>152146</xdr:rowOff>
    </xdr:to>
    <xdr:sp macro="" textlink="">
      <xdr:nvSpPr>
        <xdr:cNvPr id="278" name="楕円 277"/>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136923</xdr:rowOff>
    </xdr:from>
    <xdr:ext cx="762000" cy="259045"/>
    <xdr:sp macro="" textlink="">
      <xdr:nvSpPr>
        <xdr:cNvPr id="279" name="テキスト ボックス 278"/>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人当たりの職員数を類似団体と比較すると、職員数は多い状況にあるが、民生費・衛生費関係の専門職の複数配置や</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年度より</a:t>
          </a:r>
          <a:r>
            <a:rPr kumimoji="1" lang="ja-JP" altLang="ja-JP" sz="1100" b="0" i="0" baseline="0">
              <a:solidFill>
                <a:schemeClr val="dk1"/>
              </a:solidFill>
              <a:effectLst/>
              <a:latin typeface="+mn-lt"/>
              <a:ea typeface="+mn-ea"/>
              <a:cs typeface="+mn-cs"/>
            </a:rPr>
            <a:t>住民サービスを保つための職員補充による要因が大きく、事業の見直しや効率的な職員配置等により、今後の職員採用においても退職者の補充を原則とした行政運営を継続し、住民サービスを低下させることなく、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1" name="直線コネクタ 310"/>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2"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3" name="直線コネクタ 312"/>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4"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5" name="直線コネクタ 314"/>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33982</xdr:rowOff>
    </xdr:from>
    <xdr:to>
      <xdr:col>81</xdr:col>
      <xdr:colOff>44450</xdr:colOff>
      <xdr:row>63</xdr:row>
      <xdr:rowOff>54664</xdr:rowOff>
    </xdr:to>
    <xdr:cxnSp macro="">
      <xdr:nvCxnSpPr>
        <xdr:cNvPr id="316" name="直線コネクタ 315"/>
        <xdr:cNvCxnSpPr/>
      </xdr:nvCxnSpPr>
      <xdr:spPr>
        <a:xfrm flipV="1">
          <a:off x="16179800" y="1083533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7"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18" name="フローチャート: 判断 317"/>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160274</xdr:rowOff>
    </xdr:from>
    <xdr:to>
      <xdr:col>77</xdr:col>
      <xdr:colOff>44450</xdr:colOff>
      <xdr:row>63</xdr:row>
      <xdr:rowOff>54664</xdr:rowOff>
    </xdr:to>
    <xdr:cxnSp macro="">
      <xdr:nvCxnSpPr>
        <xdr:cNvPr id="319" name="直線コネクタ 318"/>
        <xdr:cNvCxnSpPr/>
      </xdr:nvCxnSpPr>
      <xdr:spPr>
        <a:xfrm>
          <a:off x="15290800" y="10790174"/>
          <a:ext cx="889000" cy="6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0" name="フローチャート: 判断 319"/>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1" name="テキスト ボックス 320"/>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41692</xdr:rowOff>
    </xdr:from>
    <xdr:to>
      <xdr:col>72</xdr:col>
      <xdr:colOff>203200</xdr:colOff>
      <xdr:row>62</xdr:row>
      <xdr:rowOff>160274</xdr:rowOff>
    </xdr:to>
    <xdr:cxnSp macro="">
      <xdr:nvCxnSpPr>
        <xdr:cNvPr id="322" name="直線コネクタ 321"/>
        <xdr:cNvCxnSpPr/>
      </xdr:nvCxnSpPr>
      <xdr:spPr>
        <a:xfrm>
          <a:off x="14401800" y="10671592"/>
          <a:ext cx="889000" cy="1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3" name="フローチャート: 判断 322"/>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4" name="テキスト ボックス 323"/>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23767</xdr:rowOff>
    </xdr:from>
    <xdr:to>
      <xdr:col>68</xdr:col>
      <xdr:colOff>152400</xdr:colOff>
      <xdr:row>62</xdr:row>
      <xdr:rowOff>41692</xdr:rowOff>
    </xdr:to>
    <xdr:cxnSp macro="">
      <xdr:nvCxnSpPr>
        <xdr:cNvPr id="325" name="直線コネクタ 324"/>
        <xdr:cNvCxnSpPr/>
      </xdr:nvCxnSpPr>
      <xdr:spPr>
        <a:xfrm>
          <a:off x="13512800" y="10653667"/>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6" name="フローチャート: 判断 325"/>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7" name="テキスト ボックス 326"/>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28" name="フローチャート: 判断 327"/>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29" name="テキスト ボックス 328"/>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154632</xdr:rowOff>
    </xdr:from>
    <xdr:to>
      <xdr:col>81</xdr:col>
      <xdr:colOff>95250</xdr:colOff>
      <xdr:row>63</xdr:row>
      <xdr:rowOff>84782</xdr:rowOff>
    </xdr:to>
    <xdr:sp macro="" textlink="">
      <xdr:nvSpPr>
        <xdr:cNvPr id="335" name="楕円 334"/>
        <xdr:cNvSpPr/>
      </xdr:nvSpPr>
      <xdr:spPr>
        <a:xfrm>
          <a:off x="16967200" y="107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126709</xdr:rowOff>
    </xdr:from>
    <xdr:ext cx="762000" cy="259045"/>
    <xdr:sp macro="" textlink="">
      <xdr:nvSpPr>
        <xdr:cNvPr id="336" name="定員管理の状況該当値テキスト"/>
        <xdr:cNvSpPr txBox="1"/>
      </xdr:nvSpPr>
      <xdr:spPr>
        <a:xfrm>
          <a:off x="17106900" y="107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3864</xdr:rowOff>
    </xdr:from>
    <xdr:to>
      <xdr:col>77</xdr:col>
      <xdr:colOff>95250</xdr:colOff>
      <xdr:row>63</xdr:row>
      <xdr:rowOff>105464</xdr:rowOff>
    </xdr:to>
    <xdr:sp macro="" textlink="">
      <xdr:nvSpPr>
        <xdr:cNvPr id="337" name="楕円 336"/>
        <xdr:cNvSpPr/>
      </xdr:nvSpPr>
      <xdr:spPr>
        <a:xfrm>
          <a:off x="16129000" y="10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90241</xdr:rowOff>
    </xdr:from>
    <xdr:ext cx="736600" cy="259045"/>
    <xdr:sp macro="" textlink="">
      <xdr:nvSpPr>
        <xdr:cNvPr id="338" name="テキスト ボックス 337"/>
        <xdr:cNvSpPr txBox="1"/>
      </xdr:nvSpPr>
      <xdr:spPr>
        <a:xfrm>
          <a:off x="15798800" y="1089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109474</xdr:rowOff>
    </xdr:from>
    <xdr:to>
      <xdr:col>73</xdr:col>
      <xdr:colOff>44450</xdr:colOff>
      <xdr:row>63</xdr:row>
      <xdr:rowOff>39624</xdr:rowOff>
    </xdr:to>
    <xdr:sp macro="" textlink="">
      <xdr:nvSpPr>
        <xdr:cNvPr id="339" name="楕円 338"/>
        <xdr:cNvSpPr/>
      </xdr:nvSpPr>
      <xdr:spPr>
        <a:xfrm>
          <a:off x="15240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24401</xdr:rowOff>
    </xdr:from>
    <xdr:ext cx="762000" cy="259045"/>
    <xdr:sp macro="" textlink="">
      <xdr:nvSpPr>
        <xdr:cNvPr id="340" name="テキスト ボックス 339"/>
        <xdr:cNvSpPr txBox="1"/>
      </xdr:nvSpPr>
      <xdr:spPr>
        <a:xfrm>
          <a:off x="14909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162342</xdr:rowOff>
    </xdr:from>
    <xdr:to>
      <xdr:col>68</xdr:col>
      <xdr:colOff>203200</xdr:colOff>
      <xdr:row>62</xdr:row>
      <xdr:rowOff>92492</xdr:rowOff>
    </xdr:to>
    <xdr:sp macro="" textlink="">
      <xdr:nvSpPr>
        <xdr:cNvPr id="341" name="楕円 340"/>
        <xdr:cNvSpPr/>
      </xdr:nvSpPr>
      <xdr:spPr>
        <a:xfrm>
          <a:off x="14351000" y="106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77269</xdr:rowOff>
    </xdr:from>
    <xdr:ext cx="762000" cy="259045"/>
    <xdr:sp macro="" textlink="">
      <xdr:nvSpPr>
        <xdr:cNvPr id="342" name="テキスト ボックス 341"/>
        <xdr:cNvSpPr txBox="1"/>
      </xdr:nvSpPr>
      <xdr:spPr>
        <a:xfrm>
          <a:off x="14020800" y="1070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43" name="楕円 342"/>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59344</xdr:rowOff>
    </xdr:from>
    <xdr:ext cx="762000" cy="259045"/>
    <xdr:sp macro="" textlink="">
      <xdr:nvSpPr>
        <xdr:cNvPr id="344" name="テキスト ボックス 343"/>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％下回って、当該比率は平成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年度ほぼ同水準にあった。平成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年度及び令和元年度償還額 約</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億円をピークに、令和４年度における当該比率は令和３年度対比 </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 減 となった。</a:t>
          </a:r>
          <a:endParaRPr lang="ja-JP" altLang="ja-JP" sz="1400">
            <a:effectLst/>
          </a:endParaRPr>
        </a:p>
        <a:p>
          <a:r>
            <a:rPr kumimoji="1" lang="ja-JP" altLang="ja-JP" sz="1100">
              <a:solidFill>
                <a:schemeClr val="dk1"/>
              </a:solidFill>
              <a:effectLst/>
              <a:latin typeface="+mn-lt"/>
              <a:ea typeface="+mn-ea"/>
              <a:cs typeface="+mn-cs"/>
            </a:rPr>
            <a:t>　今後も緊急性・住民ニーズを的確に把握した事業の選択や、交付税措置の見込まれる地方債の優先的な活用、借入条件の見直し等、償還額の平準化と実質公債費率の上昇を抑えるよう努める。加えて、公共施設等の大型改修を見据えて、事業債以外の特定財源の獲得を取り進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2" name="直線コネクタ 371"/>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4" name="直線コネクタ 37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5"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6" name="直線コネクタ 375"/>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60113</xdr:rowOff>
    </xdr:to>
    <xdr:cxnSp macro="">
      <xdr:nvCxnSpPr>
        <xdr:cNvPr id="377" name="直線コネクタ 376"/>
        <xdr:cNvCxnSpPr/>
      </xdr:nvCxnSpPr>
      <xdr:spPr>
        <a:xfrm flipV="1">
          <a:off x="16179800" y="70413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78"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79" name="フローチャート: 判断 378"/>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84244</xdr:rowOff>
    </xdr:to>
    <xdr:cxnSp macro="">
      <xdr:nvCxnSpPr>
        <xdr:cNvPr id="380" name="直線コネクタ 379"/>
        <xdr:cNvCxnSpPr/>
      </xdr:nvCxnSpPr>
      <xdr:spPr>
        <a:xfrm flipV="1">
          <a:off x="15290800" y="70895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1" name="フローチャート: 判断 380"/>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2" name="テキスト ボックス 381"/>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84244</xdr:rowOff>
    </xdr:to>
    <xdr:cxnSp macro="">
      <xdr:nvCxnSpPr>
        <xdr:cNvPr id="383" name="直線コネクタ 382"/>
        <xdr:cNvCxnSpPr/>
      </xdr:nvCxnSpPr>
      <xdr:spPr>
        <a:xfrm>
          <a:off x="14401800" y="70895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4" name="フローチャート: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5" name="テキスト ボックス 38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60113</xdr:rowOff>
    </xdr:to>
    <xdr:cxnSp macro="">
      <xdr:nvCxnSpPr>
        <xdr:cNvPr id="386" name="直線コネクタ 385"/>
        <xdr:cNvCxnSpPr/>
      </xdr:nvCxnSpPr>
      <xdr:spPr>
        <a:xfrm>
          <a:off x="13512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7" name="フローチャート: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6" name="楕円 395"/>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397"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398" name="楕円 397"/>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9" name="テキスト ボックス 398"/>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0" name="楕円 399"/>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1" name="テキスト ボックス 400"/>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2" name="楕円 401"/>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3" name="テキスト ボックス 402"/>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4" name="楕円 403"/>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5" name="テキスト ボックス 404"/>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自主財源である税の収納率向上を図るとともに、地方債の新規・継続事業の実施について総点検を図り、公債費等義務的経費の削減を中心とした行財政改革を進め、財政の健全化に努める。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4" name="直線コネクタ 433"/>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5"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6" name="直線コネクタ 435"/>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
992
280.09
2,796,527
2,708,329
80,946
1,480,766
2,245,600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人件費にかかるものは、従前より類似団体平均とほぼ同水準程度で推移していた。</a:t>
          </a:r>
          <a:r>
            <a:rPr lang="ja-JP" altLang="ja-JP" sz="900">
              <a:solidFill>
                <a:schemeClr val="dk1"/>
              </a:solidFill>
              <a:effectLst/>
              <a:latin typeface="+mn-lt"/>
              <a:ea typeface="+mn-ea"/>
              <a:cs typeface="+mn-cs"/>
            </a:rPr>
            <a:t>令和</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年度において、会計年度任用職員制度等の影響により費用が増加したが、令和</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年度において、退職等により再び類似団体と同水準程度に戻り、令和４年度も</a:t>
          </a:r>
          <a:r>
            <a:rPr kumimoji="1" lang="ja-JP" altLang="ja-JP" sz="900" b="0" i="0" baseline="0">
              <a:solidFill>
                <a:schemeClr val="dk1"/>
              </a:solidFill>
              <a:effectLst/>
              <a:latin typeface="+mn-lt"/>
              <a:ea typeface="+mn-ea"/>
              <a:cs typeface="+mn-cs"/>
            </a:rPr>
            <a:t>類似団体平均とほぼ同水準程度であった</a:t>
          </a:r>
          <a:r>
            <a:rPr lang="ja-JP" altLang="ja-JP" sz="90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職員採用は退職者の補充を基本としているが、住民サービスを保つために人件費は平成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年度以降より自然増加の傾向となっていた。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今後も指定管理制度等による官民連携を検討・活用しながら、職員の定数管理とともに人件費の抑制を検討していく。</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97282</xdr:rowOff>
    </xdr:to>
    <xdr:cxnSp macro="">
      <xdr:nvCxnSpPr>
        <xdr:cNvPr id="64" name="直線コネクタ 63"/>
        <xdr:cNvCxnSpPr/>
      </xdr:nvCxnSpPr>
      <xdr:spPr>
        <a:xfrm>
          <a:off x="3987800" y="631748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38</xdr:row>
      <xdr:rowOff>122428</xdr:rowOff>
    </xdr:to>
    <xdr:cxnSp macro="">
      <xdr:nvCxnSpPr>
        <xdr:cNvPr id="67" name="直線コネクタ 66"/>
        <xdr:cNvCxnSpPr/>
      </xdr:nvCxnSpPr>
      <xdr:spPr>
        <a:xfrm flipV="1">
          <a:off x="3098800" y="631748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38</xdr:row>
      <xdr:rowOff>122428</xdr:rowOff>
    </xdr:to>
    <xdr:cxnSp macro="">
      <xdr:nvCxnSpPr>
        <xdr:cNvPr id="70" name="直線コネクタ 69"/>
        <xdr:cNvCxnSpPr/>
      </xdr:nvCxnSpPr>
      <xdr:spPr>
        <a:xfrm>
          <a:off x="2209800" y="645464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110998</xdr:rowOff>
    </xdr:to>
    <xdr:cxnSp macro="">
      <xdr:nvCxnSpPr>
        <xdr:cNvPr id="73" name="直線コネクタ 72"/>
        <xdr:cNvCxnSpPr/>
      </xdr:nvCxnSpPr>
      <xdr:spPr>
        <a:xfrm>
          <a:off x="1320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71628</xdr:rowOff>
    </xdr:from>
    <xdr:to>
      <xdr:col>15</xdr:col>
      <xdr:colOff>149225</xdr:colOff>
      <xdr:row>39</xdr:row>
      <xdr:rowOff>1778</xdr:rowOff>
    </xdr:to>
    <xdr:sp macro="" textlink="">
      <xdr:nvSpPr>
        <xdr:cNvPr id="87" name="楕円 86"/>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158005</xdr:rowOff>
    </xdr:from>
    <xdr:ext cx="762000" cy="259045"/>
    <xdr:sp macro="" textlink="">
      <xdr:nvSpPr>
        <xdr:cNvPr id="88" name="テキスト ボックス 87"/>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物件費は類似団体平均と比較し、</a:t>
          </a:r>
          <a:r>
            <a:rPr kumimoji="1" lang="en-US" altLang="ja-JP" sz="900" b="0" i="0" baseline="0">
              <a:solidFill>
                <a:schemeClr val="dk1"/>
              </a:solidFill>
              <a:effectLst/>
              <a:latin typeface="+mn-lt"/>
              <a:ea typeface="+mn-ea"/>
              <a:cs typeface="+mn-cs"/>
            </a:rPr>
            <a:t>9.1</a:t>
          </a:r>
          <a:r>
            <a:rPr kumimoji="1" lang="ja-JP" altLang="ja-JP" sz="900" b="0" i="0" baseline="0">
              <a:solidFill>
                <a:schemeClr val="dk1"/>
              </a:solidFill>
              <a:effectLst/>
              <a:latin typeface="+mn-lt"/>
              <a:ea typeface="+mn-ea"/>
              <a:cs typeface="+mn-cs"/>
            </a:rPr>
            <a:t>％上回り、経常収支比率が著しく高く、財政構造の弾力性の硬直化の要因となっている。コロナ禍を背景として、一時的な</a:t>
          </a:r>
          <a:r>
            <a:rPr lang="ja-JP" altLang="ja-JP" sz="900">
              <a:solidFill>
                <a:schemeClr val="dk1"/>
              </a:solidFill>
              <a:effectLst/>
              <a:latin typeface="+mn-lt"/>
              <a:ea typeface="+mn-ea"/>
              <a:cs typeface="+mn-cs"/>
            </a:rPr>
            <a:t>経常収入が令和２年度対比 </a:t>
          </a:r>
          <a:r>
            <a:rPr lang="en-US" altLang="ja-JP" sz="900">
              <a:solidFill>
                <a:schemeClr val="dk1"/>
              </a:solidFill>
              <a:effectLst/>
              <a:latin typeface="+mn-lt"/>
              <a:ea typeface="+mn-ea"/>
              <a:cs typeface="+mn-cs"/>
            </a:rPr>
            <a:t>33.9</a:t>
          </a:r>
          <a:r>
            <a:rPr lang="ja-JP" altLang="ja-JP" sz="900">
              <a:solidFill>
                <a:schemeClr val="dk1"/>
              </a:solidFill>
              <a:effectLst/>
              <a:latin typeface="+mn-lt"/>
              <a:ea typeface="+mn-ea"/>
              <a:cs typeface="+mn-cs"/>
            </a:rPr>
            <a:t>％ 増となった</a:t>
          </a:r>
          <a:r>
            <a:rPr kumimoji="1" lang="ja-JP" altLang="ja-JP" sz="900" b="0" i="0" baseline="0">
              <a:solidFill>
                <a:schemeClr val="dk1"/>
              </a:solidFill>
              <a:effectLst/>
              <a:latin typeface="+mn-lt"/>
              <a:ea typeface="+mn-ea"/>
              <a:cs typeface="+mn-cs"/>
            </a:rPr>
            <a:t>令和３年度では、</a:t>
          </a:r>
          <a:r>
            <a:rPr lang="ja-JP" altLang="ja-JP" sz="900">
              <a:solidFill>
                <a:schemeClr val="dk1"/>
              </a:solidFill>
              <a:effectLst/>
              <a:latin typeface="+mn-lt"/>
              <a:ea typeface="+mn-ea"/>
              <a:cs typeface="+mn-cs"/>
            </a:rPr>
            <a:t>当該費にかかる経常収支比率が令和２年度対比 </a:t>
          </a:r>
          <a:r>
            <a:rPr lang="en-US" altLang="ja-JP" sz="900">
              <a:solidFill>
                <a:schemeClr val="dk1"/>
              </a:solidFill>
              <a:effectLst/>
              <a:latin typeface="+mn-lt"/>
              <a:ea typeface="+mn-ea"/>
              <a:cs typeface="+mn-cs"/>
            </a:rPr>
            <a:t>7.0</a:t>
          </a:r>
          <a:r>
            <a:rPr lang="ja-JP" altLang="ja-JP" sz="900">
              <a:solidFill>
                <a:schemeClr val="dk1"/>
              </a:solidFill>
              <a:effectLst/>
              <a:latin typeface="+mn-lt"/>
              <a:ea typeface="+mn-ea"/>
              <a:cs typeface="+mn-cs"/>
            </a:rPr>
            <a:t>％ 減となったが、令和４年度では、令和</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年度と比較して、</a:t>
          </a:r>
          <a:r>
            <a:rPr kumimoji="1" lang="ja-JP" altLang="ja-JP" sz="900" b="0" i="0" baseline="0">
              <a:solidFill>
                <a:schemeClr val="dk1"/>
              </a:solidFill>
              <a:effectLst/>
              <a:latin typeface="+mn-lt"/>
              <a:ea typeface="+mn-ea"/>
              <a:cs typeface="+mn-cs"/>
            </a:rPr>
            <a:t>介護保険事業の指定管理制度導入したことにより類似団体平均との格差が大きくなった</a:t>
          </a:r>
          <a:r>
            <a:rPr lang="ja-JP" altLang="ja-JP" sz="90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経常支出の側面では、施設等の維持管理業務を委託している財政構造が高止まりの要因でありながらも、遊休施設等の利活用の見直しを含め、より一層の経費節減を図っていく。</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19</xdr:row>
      <xdr:rowOff>147574</xdr:rowOff>
    </xdr:to>
    <xdr:cxnSp macro="">
      <xdr:nvCxnSpPr>
        <xdr:cNvPr id="122" name="直線コネクタ 121"/>
        <xdr:cNvCxnSpPr/>
      </xdr:nvCxnSpPr>
      <xdr:spPr>
        <a:xfrm>
          <a:off x="15671800" y="314909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20</xdr:row>
      <xdr:rowOff>40132</xdr:rowOff>
    </xdr:to>
    <xdr:cxnSp macro="">
      <xdr:nvCxnSpPr>
        <xdr:cNvPr id="125" name="直線コネクタ 124"/>
        <xdr:cNvCxnSpPr/>
      </xdr:nvCxnSpPr>
      <xdr:spPr>
        <a:xfrm flipV="1">
          <a:off x="14782800" y="3149092"/>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163576</xdr:rowOff>
    </xdr:from>
    <xdr:to>
      <xdr:col>73</xdr:col>
      <xdr:colOff>180975</xdr:colOff>
      <xdr:row>20</xdr:row>
      <xdr:rowOff>40132</xdr:rowOff>
    </xdr:to>
    <xdr:cxnSp macro="">
      <xdr:nvCxnSpPr>
        <xdr:cNvPr id="128" name="直線コネクタ 127"/>
        <xdr:cNvCxnSpPr/>
      </xdr:nvCxnSpPr>
      <xdr:spPr>
        <a:xfrm>
          <a:off x="13893800" y="324967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163576</xdr:rowOff>
    </xdr:from>
    <xdr:to>
      <xdr:col>69</xdr:col>
      <xdr:colOff>92075</xdr:colOff>
      <xdr:row>19</xdr:row>
      <xdr:rowOff>69850</xdr:rowOff>
    </xdr:to>
    <xdr:cxnSp macro="">
      <xdr:nvCxnSpPr>
        <xdr:cNvPr id="131" name="直線コネクタ 130"/>
        <xdr:cNvCxnSpPr/>
      </xdr:nvCxnSpPr>
      <xdr:spPr>
        <a:xfrm flipV="1">
          <a:off x="13004800" y="32496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96774</xdr:rowOff>
    </xdr:from>
    <xdr:to>
      <xdr:col>82</xdr:col>
      <xdr:colOff>158750</xdr:colOff>
      <xdr:row>20</xdr:row>
      <xdr:rowOff>26924</xdr:rowOff>
    </xdr:to>
    <xdr:sp macro="" textlink="">
      <xdr:nvSpPr>
        <xdr:cNvPr id="141" name="楕円 140"/>
        <xdr:cNvSpPr/>
      </xdr:nvSpPr>
      <xdr:spPr>
        <a:xfrm>
          <a:off x="164592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68851</xdr:rowOff>
    </xdr:from>
    <xdr:ext cx="762000" cy="259045"/>
    <xdr:sp macro="" textlink="">
      <xdr:nvSpPr>
        <xdr:cNvPr id="142" name="物件費該当値テキスト"/>
        <xdr:cNvSpPr txBox="1"/>
      </xdr:nvSpPr>
      <xdr:spPr>
        <a:xfrm>
          <a:off x="165989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3" name="楕円 142"/>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4" name="テキスト ボックス 143"/>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160782</xdr:rowOff>
    </xdr:from>
    <xdr:to>
      <xdr:col>74</xdr:col>
      <xdr:colOff>31750</xdr:colOff>
      <xdr:row>20</xdr:row>
      <xdr:rowOff>90932</xdr:rowOff>
    </xdr:to>
    <xdr:sp macro="" textlink="">
      <xdr:nvSpPr>
        <xdr:cNvPr id="145" name="楕円 144"/>
        <xdr:cNvSpPr/>
      </xdr:nvSpPr>
      <xdr:spPr>
        <a:xfrm>
          <a:off x="147320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75709</xdr:rowOff>
    </xdr:from>
    <xdr:ext cx="762000" cy="259045"/>
    <xdr:sp macro="" textlink="">
      <xdr:nvSpPr>
        <xdr:cNvPr id="146" name="テキスト ボックス 145"/>
        <xdr:cNvSpPr txBox="1"/>
      </xdr:nvSpPr>
      <xdr:spPr>
        <a:xfrm>
          <a:off x="14401800" y="35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112776</xdr:rowOff>
    </xdr:from>
    <xdr:to>
      <xdr:col>69</xdr:col>
      <xdr:colOff>142875</xdr:colOff>
      <xdr:row>19</xdr:row>
      <xdr:rowOff>42926</xdr:rowOff>
    </xdr:to>
    <xdr:sp macro="" textlink="">
      <xdr:nvSpPr>
        <xdr:cNvPr id="147" name="楕円 146"/>
        <xdr:cNvSpPr/>
      </xdr:nvSpPr>
      <xdr:spPr>
        <a:xfrm>
          <a:off x="13843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27703</xdr:rowOff>
    </xdr:from>
    <xdr:ext cx="762000" cy="259045"/>
    <xdr:sp macro="" textlink="">
      <xdr:nvSpPr>
        <xdr:cNvPr id="148" name="テキスト ボックス 147"/>
        <xdr:cNvSpPr txBox="1"/>
      </xdr:nvSpPr>
      <xdr:spPr>
        <a:xfrm>
          <a:off x="13512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49" name="楕円 148"/>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0" name="テキスト ボックス 149"/>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扶助費は類似団体平均と比較し、</a:t>
          </a:r>
          <a:r>
            <a:rPr kumimoji="1" lang="en-US" altLang="ja-JP" sz="900" b="0" i="0" baseline="0">
              <a:solidFill>
                <a:schemeClr val="dk1"/>
              </a:solidFill>
              <a:effectLst/>
              <a:latin typeface="+mn-lt"/>
              <a:ea typeface="+mn-ea"/>
              <a:cs typeface="+mn-cs"/>
            </a:rPr>
            <a:t>1.1</a:t>
          </a:r>
          <a:r>
            <a:rPr kumimoji="1" lang="ja-JP" altLang="ja-JP" sz="900" b="0" i="0" baseline="0">
              <a:solidFill>
                <a:schemeClr val="dk1"/>
              </a:solidFill>
              <a:effectLst/>
              <a:latin typeface="+mn-lt"/>
              <a:ea typeface="+mn-ea"/>
              <a:cs typeface="+mn-cs"/>
            </a:rPr>
            <a:t>％下回っており、比率はほぼ一定して推移している。令和３年度における臨時給付金事業の補助事業が完了したことにより、当該費における経常経費充当一般財源等は令和</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年度対比 </a:t>
          </a:r>
          <a:r>
            <a:rPr kumimoji="1" lang="en-US" altLang="ja-JP" sz="900" b="0" i="0" baseline="0">
              <a:solidFill>
                <a:schemeClr val="dk1"/>
              </a:solidFill>
              <a:effectLst/>
              <a:latin typeface="+mn-lt"/>
              <a:ea typeface="+mn-ea"/>
              <a:cs typeface="+mn-cs"/>
            </a:rPr>
            <a:t>6.7%</a:t>
          </a:r>
          <a:r>
            <a:rPr kumimoji="1" lang="ja-JP" altLang="ja-JP" sz="900" b="0" i="0" baseline="0">
              <a:solidFill>
                <a:schemeClr val="dk1"/>
              </a:solidFill>
              <a:effectLst/>
              <a:latin typeface="+mn-lt"/>
              <a:ea typeface="+mn-ea"/>
              <a:cs typeface="+mn-cs"/>
            </a:rPr>
            <a:t>増であ</a:t>
          </a:r>
          <a:r>
            <a:rPr lang="ja-JP" altLang="ja-JP" sz="900">
              <a:solidFill>
                <a:schemeClr val="dk1"/>
              </a:solidFill>
              <a:effectLst/>
              <a:latin typeface="+mn-lt"/>
              <a:ea typeface="+mn-ea"/>
              <a:cs typeface="+mn-cs"/>
            </a:rPr>
            <a:t>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今後も高齢化の進展などを見極め、財政を圧迫するような過度な施策（独自施策）は慎重に検討し、かつ住民サービスの低下を招かないよう努める。</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29028</xdr:rowOff>
    </xdr:to>
    <xdr:cxnSp macro="">
      <xdr:nvCxnSpPr>
        <xdr:cNvPr id="184" name="直線コネクタ 183"/>
        <xdr:cNvCxnSpPr/>
      </xdr:nvCxnSpPr>
      <xdr:spPr>
        <a:xfrm>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78015</xdr:rowOff>
    </xdr:to>
    <xdr:cxnSp macro="">
      <xdr:nvCxnSpPr>
        <xdr:cNvPr id="187" name="直線コネクタ 186"/>
        <xdr:cNvCxnSpPr/>
      </xdr:nvCxnSpPr>
      <xdr:spPr>
        <a:xfrm flipV="1">
          <a:off x="3098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78015</xdr:rowOff>
    </xdr:to>
    <xdr:cxnSp macro="">
      <xdr:nvCxnSpPr>
        <xdr:cNvPr id="190" name="直線コネクタ 189"/>
        <xdr:cNvCxnSpPr/>
      </xdr:nvCxnSpPr>
      <xdr:spPr>
        <a:xfrm>
          <a:off x="2209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61685</xdr:rowOff>
    </xdr:to>
    <xdr:cxnSp macro="">
      <xdr:nvCxnSpPr>
        <xdr:cNvPr id="193" name="直線コネクタ 192"/>
        <xdr:cNvCxnSpPr/>
      </xdr:nvCxnSpPr>
      <xdr:spPr>
        <a:xfrm flipV="1">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3" name="楕円 20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4"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09" name="楕円 208"/>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0" name="テキスト ボックス 209"/>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その他の経費は類似団体平均と比較し、</a:t>
          </a:r>
          <a:r>
            <a:rPr kumimoji="1" lang="en-US" altLang="ja-JP" sz="900" b="0" i="0" baseline="0">
              <a:solidFill>
                <a:schemeClr val="dk1"/>
              </a:solidFill>
              <a:effectLst/>
              <a:latin typeface="+mn-lt"/>
              <a:ea typeface="+mn-ea"/>
              <a:cs typeface="+mn-cs"/>
            </a:rPr>
            <a:t>3.9</a:t>
          </a:r>
          <a:r>
            <a:rPr kumimoji="1" lang="ja-JP" altLang="ja-JP" sz="900" b="0" i="0" baseline="0">
              <a:solidFill>
                <a:schemeClr val="dk1"/>
              </a:solidFill>
              <a:effectLst/>
              <a:latin typeface="+mn-lt"/>
              <a:ea typeface="+mn-ea"/>
              <a:cs typeface="+mn-cs"/>
            </a:rPr>
            <a:t>％上回った。コロナ禍を背景として、</a:t>
          </a:r>
          <a:r>
            <a:rPr lang="ja-JP" altLang="ja-JP" sz="900">
              <a:solidFill>
                <a:schemeClr val="dk1"/>
              </a:solidFill>
              <a:effectLst/>
              <a:latin typeface="+mn-lt"/>
              <a:ea typeface="+mn-ea"/>
              <a:cs typeface="+mn-cs"/>
            </a:rPr>
            <a:t>経常収入が令和２年度対比 </a:t>
          </a:r>
          <a:r>
            <a:rPr lang="en-US" altLang="ja-JP" sz="900">
              <a:solidFill>
                <a:schemeClr val="dk1"/>
              </a:solidFill>
              <a:effectLst/>
              <a:latin typeface="+mn-lt"/>
              <a:ea typeface="+mn-ea"/>
              <a:cs typeface="+mn-cs"/>
            </a:rPr>
            <a:t>33.9</a:t>
          </a:r>
          <a:r>
            <a:rPr lang="ja-JP" altLang="ja-JP" sz="900">
              <a:solidFill>
                <a:schemeClr val="dk1"/>
              </a:solidFill>
              <a:effectLst/>
              <a:latin typeface="+mn-lt"/>
              <a:ea typeface="+mn-ea"/>
              <a:cs typeface="+mn-cs"/>
            </a:rPr>
            <a:t>％ 増であった</a:t>
          </a:r>
          <a:r>
            <a:rPr kumimoji="1" lang="ja-JP" altLang="ja-JP" sz="900" b="0" i="0" baseline="0">
              <a:solidFill>
                <a:schemeClr val="dk1"/>
              </a:solidFill>
              <a:effectLst/>
              <a:latin typeface="+mn-lt"/>
              <a:ea typeface="+mn-ea"/>
              <a:cs typeface="+mn-cs"/>
            </a:rPr>
            <a:t>令和</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年度では、平成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年度からほぼ同水準であった当該水準が令</a:t>
          </a:r>
          <a:r>
            <a:rPr lang="ja-JP" altLang="ja-JP" sz="900">
              <a:solidFill>
                <a:schemeClr val="dk1"/>
              </a:solidFill>
              <a:effectLst/>
              <a:latin typeface="+mn-lt"/>
              <a:ea typeface="+mn-ea"/>
              <a:cs typeface="+mn-cs"/>
            </a:rPr>
            <a:t>和２年度対比 </a:t>
          </a:r>
          <a:r>
            <a:rPr lang="en-US" altLang="ja-JP" sz="900">
              <a:solidFill>
                <a:schemeClr val="dk1"/>
              </a:solidFill>
              <a:effectLst/>
              <a:latin typeface="+mn-lt"/>
              <a:ea typeface="+mn-ea"/>
              <a:cs typeface="+mn-cs"/>
            </a:rPr>
            <a:t>3.2</a:t>
          </a:r>
          <a:r>
            <a:rPr lang="ja-JP" altLang="ja-JP" sz="900">
              <a:solidFill>
                <a:schemeClr val="dk1"/>
              </a:solidFill>
              <a:effectLst/>
              <a:latin typeface="+mn-lt"/>
              <a:ea typeface="+mn-ea"/>
              <a:cs typeface="+mn-cs"/>
            </a:rPr>
            <a:t>％ 減となったが、令和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年度では更新期を迎える公営企業会計施設の管理運営業務委託料等として、公営企業会計への繰出金が必要となったことが要因として挙げられる</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今後も公共施設等総合管理計画に基づき、事業全般の見直しに努め、公営企業会計における事業収入の見直しによる繰出金の抑制や施設の長寿命化などによって経費の抑制に努める。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155575</xdr:rowOff>
    </xdr:to>
    <xdr:cxnSp macro="">
      <xdr:nvCxnSpPr>
        <xdr:cNvPr id="240" name="直線コネクタ 239"/>
        <xdr:cNvCxnSpPr/>
      </xdr:nvCxnSpPr>
      <xdr:spPr>
        <a:xfrm>
          <a:off x="15671800" y="1003109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86995</xdr:rowOff>
    </xdr:from>
    <xdr:to>
      <xdr:col>78</xdr:col>
      <xdr:colOff>69850</xdr:colOff>
      <xdr:row>59</xdr:row>
      <xdr:rowOff>98425</xdr:rowOff>
    </xdr:to>
    <xdr:cxnSp macro="">
      <xdr:nvCxnSpPr>
        <xdr:cNvPr id="243" name="直線コネクタ 242"/>
        <xdr:cNvCxnSpPr/>
      </xdr:nvCxnSpPr>
      <xdr:spPr>
        <a:xfrm flipV="1">
          <a:off x="14782800" y="1003109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59</xdr:row>
      <xdr:rowOff>98425</xdr:rowOff>
    </xdr:to>
    <xdr:cxnSp macro="">
      <xdr:nvCxnSpPr>
        <xdr:cNvPr id="246" name="直線コネクタ 245"/>
        <xdr:cNvCxnSpPr/>
      </xdr:nvCxnSpPr>
      <xdr:spPr>
        <a:xfrm>
          <a:off x="13893800" y="102082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104140</xdr:rowOff>
    </xdr:to>
    <xdr:cxnSp macro="">
      <xdr:nvCxnSpPr>
        <xdr:cNvPr id="249" name="直線コネクタ 248"/>
        <xdr:cNvCxnSpPr/>
      </xdr:nvCxnSpPr>
      <xdr:spPr>
        <a:xfrm flipV="1">
          <a:off x="13004800" y="102082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59" name="楕円 258"/>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60"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1" name="楕円 260"/>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62" name="テキスト ボックス 261"/>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47625</xdr:rowOff>
    </xdr:from>
    <xdr:to>
      <xdr:col>74</xdr:col>
      <xdr:colOff>31750</xdr:colOff>
      <xdr:row>59</xdr:row>
      <xdr:rowOff>149225</xdr:rowOff>
    </xdr:to>
    <xdr:sp macro="" textlink="">
      <xdr:nvSpPr>
        <xdr:cNvPr id="263" name="楕円 262"/>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134002</xdr:rowOff>
    </xdr:from>
    <xdr:ext cx="762000" cy="259045"/>
    <xdr:sp macro="" textlink="">
      <xdr:nvSpPr>
        <xdr:cNvPr id="264" name="テキスト ボックス 263"/>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65" name="楕円 264"/>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66" name="テキスト ボックス 265"/>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53340</xdr:rowOff>
    </xdr:from>
    <xdr:to>
      <xdr:col>65</xdr:col>
      <xdr:colOff>53975</xdr:colOff>
      <xdr:row>59</xdr:row>
      <xdr:rowOff>154940</xdr:rowOff>
    </xdr:to>
    <xdr:sp macro="" textlink="">
      <xdr:nvSpPr>
        <xdr:cNvPr id="267" name="楕円 266"/>
        <xdr:cNvSpPr/>
      </xdr:nvSpPr>
      <xdr:spPr>
        <a:xfrm>
          <a:off x="12954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139717</xdr:rowOff>
    </xdr:from>
    <xdr:ext cx="762000" cy="259045"/>
    <xdr:sp macro="" textlink="">
      <xdr:nvSpPr>
        <xdr:cNvPr id="268" name="テキスト ボックス 267"/>
        <xdr:cNvSpPr txBox="1"/>
      </xdr:nvSpPr>
      <xdr:spPr>
        <a:xfrm>
          <a:off x="126238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補助費等は類似団体平均と比較し、</a:t>
          </a:r>
          <a:r>
            <a:rPr kumimoji="1" lang="en-US" altLang="ja-JP" sz="900" b="0" i="0" baseline="0">
              <a:solidFill>
                <a:schemeClr val="dk1"/>
              </a:solidFill>
              <a:effectLst/>
              <a:latin typeface="+mn-lt"/>
              <a:ea typeface="+mn-ea"/>
              <a:cs typeface="+mn-cs"/>
            </a:rPr>
            <a:t>3. 6</a:t>
          </a:r>
          <a:r>
            <a:rPr kumimoji="1" lang="ja-JP" altLang="ja-JP" sz="900" b="0" i="0" baseline="0">
              <a:solidFill>
                <a:schemeClr val="dk1"/>
              </a:solidFill>
              <a:effectLst/>
              <a:latin typeface="+mn-lt"/>
              <a:ea typeface="+mn-ea"/>
              <a:cs typeface="+mn-cs"/>
            </a:rPr>
            <a:t>％上回った。平成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年度から令和２年度までは一部事組合等への負担金増や居宅介護支援事業所運営に対する補助事業が主な増加要因であったが、</a:t>
          </a:r>
          <a:r>
            <a:rPr lang="ja-JP" altLang="ja-JP" sz="900">
              <a:solidFill>
                <a:schemeClr val="dk1"/>
              </a:solidFill>
              <a:effectLst/>
              <a:latin typeface="+mn-lt"/>
              <a:ea typeface="+mn-ea"/>
              <a:cs typeface="+mn-cs"/>
            </a:rPr>
            <a:t>経常収入が令和２年度対比 </a:t>
          </a:r>
          <a:r>
            <a:rPr lang="en-US" altLang="ja-JP" sz="900">
              <a:solidFill>
                <a:schemeClr val="dk1"/>
              </a:solidFill>
              <a:effectLst/>
              <a:latin typeface="+mn-lt"/>
              <a:ea typeface="+mn-ea"/>
              <a:cs typeface="+mn-cs"/>
            </a:rPr>
            <a:t>33.9</a:t>
          </a:r>
          <a:r>
            <a:rPr lang="ja-JP" altLang="ja-JP" sz="900">
              <a:solidFill>
                <a:schemeClr val="dk1"/>
              </a:solidFill>
              <a:effectLst/>
              <a:latin typeface="+mn-lt"/>
              <a:ea typeface="+mn-ea"/>
              <a:cs typeface="+mn-cs"/>
            </a:rPr>
            <a:t>％ 増となった令和</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年度では、当該費にかかる経常収支比率が令和２年度対比 </a:t>
          </a:r>
          <a:r>
            <a:rPr lang="en-US" altLang="ja-JP" sz="900">
              <a:solidFill>
                <a:schemeClr val="dk1"/>
              </a:solidFill>
              <a:effectLst/>
              <a:latin typeface="+mn-lt"/>
              <a:ea typeface="+mn-ea"/>
              <a:cs typeface="+mn-cs"/>
            </a:rPr>
            <a:t>4.7</a:t>
          </a:r>
          <a:r>
            <a:rPr lang="ja-JP" altLang="ja-JP" sz="900">
              <a:solidFill>
                <a:schemeClr val="dk1"/>
              </a:solidFill>
              <a:effectLst/>
              <a:latin typeface="+mn-lt"/>
              <a:ea typeface="+mn-ea"/>
              <a:cs typeface="+mn-cs"/>
            </a:rPr>
            <a:t>％ 減となった。</a:t>
          </a:r>
          <a:endParaRPr lang="ja-JP" altLang="ja-JP" sz="900">
            <a:effectLst/>
          </a:endParaRPr>
        </a:p>
        <a:p>
          <a:pPr eaLnBrk="1" fontAlgn="auto" latinLnBrk="0" hangingPunct="1"/>
          <a:r>
            <a:rPr lang="ja-JP" altLang="ja-JP" sz="90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各種団体活動や各振興事業等の見直し、効率化を図りながら負担経費の抑制に可能な限り取り組み、改善に努める。</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129286</xdr:rowOff>
    </xdr:to>
    <xdr:cxnSp macro="">
      <xdr:nvCxnSpPr>
        <xdr:cNvPr id="298" name="直線コネクタ 297"/>
        <xdr:cNvCxnSpPr/>
      </xdr:nvCxnSpPr>
      <xdr:spPr>
        <a:xfrm>
          <a:off x="15671800" y="64272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38</xdr:row>
      <xdr:rowOff>127000</xdr:rowOff>
    </xdr:to>
    <xdr:cxnSp macro="">
      <xdr:nvCxnSpPr>
        <xdr:cNvPr id="301" name="直線コネクタ 300"/>
        <xdr:cNvCxnSpPr/>
      </xdr:nvCxnSpPr>
      <xdr:spPr>
        <a:xfrm flipV="1">
          <a:off x="14782800" y="642721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127000</xdr:rowOff>
    </xdr:to>
    <xdr:cxnSp macro="">
      <xdr:nvCxnSpPr>
        <xdr:cNvPr id="304" name="直線コネクタ 303"/>
        <xdr:cNvCxnSpPr/>
      </xdr:nvCxnSpPr>
      <xdr:spPr>
        <a:xfrm>
          <a:off x="13893800" y="6559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49276</xdr:rowOff>
    </xdr:to>
    <xdr:cxnSp macro="">
      <xdr:nvCxnSpPr>
        <xdr:cNvPr id="307" name="直線コネクタ 306"/>
        <xdr:cNvCxnSpPr/>
      </xdr:nvCxnSpPr>
      <xdr:spPr>
        <a:xfrm flipV="1">
          <a:off x="13004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17" name="楕円 316"/>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18"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19" name="楕円 318"/>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0" name="テキスト ボックス 319"/>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21" name="楕円 320"/>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22" name="テキスト ボックス 321"/>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23" name="楕円 322"/>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24" name="テキスト ボックス 323"/>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25" name="楕円 324"/>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26" name="テキスト ボックス 325"/>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公債費の償還が平成</a:t>
          </a:r>
          <a:r>
            <a:rPr kumimoji="1" lang="en-US" altLang="ja-JP" sz="900" b="0" i="0" baseline="0">
              <a:solidFill>
                <a:schemeClr val="dk1"/>
              </a:solidFill>
              <a:effectLst/>
              <a:latin typeface="+mn-lt"/>
              <a:ea typeface="+mn-ea"/>
              <a:cs typeface="+mn-cs"/>
            </a:rPr>
            <a:t>17</a:t>
          </a:r>
          <a:r>
            <a:rPr kumimoji="1" lang="ja-JP" altLang="ja-JP" sz="900" b="0" i="0" baseline="0">
              <a:solidFill>
                <a:schemeClr val="dk1"/>
              </a:solidFill>
              <a:effectLst/>
              <a:latin typeface="+mn-lt"/>
              <a:ea typeface="+mn-ea"/>
              <a:cs typeface="+mn-cs"/>
            </a:rPr>
            <a:t>年度をピークに過ぎたことから、公債費残高は年々減少傾向だったが、平成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年度と令和元年度においては過疎対策事業債等の元金償還が起因し、公債費が増加した。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lang="ja-JP" altLang="ja-JP" sz="900">
              <a:solidFill>
                <a:schemeClr val="dk1"/>
              </a:solidFill>
              <a:effectLst/>
              <a:latin typeface="+mn-lt"/>
              <a:ea typeface="+mn-ea"/>
              <a:cs typeface="+mn-cs"/>
            </a:rPr>
            <a:t>経常収入が令和２年度対比 </a:t>
          </a:r>
          <a:r>
            <a:rPr lang="en-US" altLang="ja-JP" sz="900">
              <a:solidFill>
                <a:schemeClr val="dk1"/>
              </a:solidFill>
              <a:effectLst/>
              <a:latin typeface="+mn-lt"/>
              <a:ea typeface="+mn-ea"/>
              <a:cs typeface="+mn-cs"/>
            </a:rPr>
            <a:t>33.9</a:t>
          </a:r>
          <a:r>
            <a:rPr lang="ja-JP" altLang="ja-JP" sz="900">
              <a:solidFill>
                <a:schemeClr val="dk1"/>
              </a:solidFill>
              <a:effectLst/>
              <a:latin typeface="+mn-lt"/>
              <a:ea typeface="+mn-ea"/>
              <a:cs typeface="+mn-cs"/>
            </a:rPr>
            <a:t>％ 増となった</a:t>
          </a:r>
          <a:r>
            <a:rPr kumimoji="1" lang="ja-JP" altLang="ja-JP" sz="900" b="0" i="0" baseline="0">
              <a:solidFill>
                <a:schemeClr val="dk1"/>
              </a:solidFill>
              <a:effectLst/>
              <a:latin typeface="+mn-lt"/>
              <a:ea typeface="+mn-ea"/>
              <a:cs typeface="+mn-cs"/>
            </a:rPr>
            <a:t>令和３年度では、</a:t>
          </a:r>
          <a:r>
            <a:rPr lang="ja-JP" altLang="ja-JP" sz="900">
              <a:solidFill>
                <a:schemeClr val="dk1"/>
              </a:solidFill>
              <a:effectLst/>
              <a:latin typeface="+mn-lt"/>
              <a:ea typeface="+mn-ea"/>
              <a:cs typeface="+mn-cs"/>
            </a:rPr>
            <a:t>経常収支比率は令和２年度対比より</a:t>
          </a:r>
          <a:r>
            <a:rPr lang="en-US" altLang="ja-JP" sz="900">
              <a:solidFill>
                <a:schemeClr val="dk1"/>
              </a:solidFill>
              <a:effectLst/>
              <a:latin typeface="+mn-lt"/>
              <a:ea typeface="+mn-ea"/>
              <a:cs typeface="+mn-cs"/>
            </a:rPr>
            <a:t>3.7</a:t>
          </a:r>
          <a:r>
            <a:rPr lang="ja-JP" altLang="ja-JP" sz="900">
              <a:solidFill>
                <a:schemeClr val="dk1"/>
              </a:solidFill>
              <a:effectLst/>
              <a:latin typeface="+mn-lt"/>
              <a:ea typeface="+mn-ea"/>
              <a:cs typeface="+mn-cs"/>
            </a:rPr>
            <a:t>％ 減となったが、令和</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年度では償還額は</a:t>
          </a:r>
          <a:r>
            <a:rPr lang="en-US" altLang="ja-JP" sz="900">
              <a:solidFill>
                <a:schemeClr val="dk1"/>
              </a:solidFill>
              <a:effectLst/>
              <a:latin typeface="+mn-lt"/>
              <a:ea typeface="+mn-ea"/>
              <a:cs typeface="+mn-cs"/>
            </a:rPr>
            <a:t>0.42%</a:t>
          </a:r>
          <a:r>
            <a:rPr lang="ja-JP" altLang="ja-JP" sz="900">
              <a:solidFill>
                <a:schemeClr val="dk1"/>
              </a:solidFill>
              <a:effectLst/>
              <a:latin typeface="+mn-lt"/>
              <a:ea typeface="+mn-ea"/>
              <a:cs typeface="+mn-cs"/>
            </a:rPr>
            <a:t>減額はしたものの経常収支比率は</a:t>
          </a:r>
          <a:r>
            <a:rPr lang="en-US" altLang="ja-JP" sz="900">
              <a:solidFill>
                <a:schemeClr val="dk1"/>
              </a:solidFill>
              <a:effectLst/>
              <a:latin typeface="+mn-lt"/>
              <a:ea typeface="+mn-ea"/>
              <a:cs typeface="+mn-cs"/>
            </a:rPr>
            <a:t>1.7%</a:t>
          </a:r>
          <a:r>
            <a:rPr lang="ja-JP" altLang="ja-JP" sz="900">
              <a:solidFill>
                <a:schemeClr val="dk1"/>
              </a:solidFill>
              <a:effectLst/>
              <a:latin typeface="+mn-lt"/>
              <a:ea typeface="+mn-ea"/>
              <a:cs typeface="+mn-cs"/>
            </a:rPr>
            <a:t>増加した。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今後とも新規借入にあたっては、行政改革大網に基づき必要性・緊急性及び財源の見直しなど総合的な検討を行い、交付税措置等有利な起債を優先的に利用する。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50800</xdr:rowOff>
    </xdr:to>
    <xdr:cxnSp macro="">
      <xdr:nvCxnSpPr>
        <xdr:cNvPr id="358" name="直線コネクタ 357"/>
        <xdr:cNvCxnSpPr/>
      </xdr:nvCxnSpPr>
      <xdr:spPr>
        <a:xfrm>
          <a:off x="3987800" y="130162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127000</xdr:rowOff>
    </xdr:to>
    <xdr:cxnSp macro="">
      <xdr:nvCxnSpPr>
        <xdr:cNvPr id="361" name="直線コネクタ 360"/>
        <xdr:cNvCxnSpPr/>
      </xdr:nvCxnSpPr>
      <xdr:spPr>
        <a:xfrm flipV="1">
          <a:off x="3098800" y="130162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115570</xdr:rowOff>
    </xdr:from>
    <xdr:to>
      <xdr:col>15</xdr:col>
      <xdr:colOff>98425</xdr:colOff>
      <xdr:row>76</xdr:row>
      <xdr:rowOff>127000</xdr:rowOff>
    </xdr:to>
    <xdr:cxnSp macro="">
      <xdr:nvCxnSpPr>
        <xdr:cNvPr id="364" name="直線コネクタ 363"/>
        <xdr:cNvCxnSpPr/>
      </xdr:nvCxnSpPr>
      <xdr:spPr>
        <a:xfrm>
          <a:off x="2209800" y="13145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115570</xdr:rowOff>
    </xdr:to>
    <xdr:cxnSp macro="">
      <xdr:nvCxnSpPr>
        <xdr:cNvPr id="367" name="直線コネクタ 366"/>
        <xdr:cNvCxnSpPr/>
      </xdr:nvCxnSpPr>
      <xdr:spPr>
        <a:xfrm>
          <a:off x="1320800" y="13119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7" name="楕円 376"/>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78"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79" name="楕円 378"/>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0" name="テキスト ボックス 379"/>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1" name="楕円 380"/>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2" name="テキスト ボックス 381"/>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3" name="楕円 382"/>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4" name="テキスト ボックス 383"/>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5" name="楕円 384"/>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86" name="テキスト ボックス 385"/>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職員数、外部への業務委託をはじめとした物件費、並びに他団体等への補助・負担金の水準が、類似団体と比較し、経常収支比率の高止まりである財政構造に課題を有しているが、</a:t>
          </a:r>
          <a:r>
            <a:rPr lang="ja-JP" altLang="ja-JP" sz="900">
              <a:solidFill>
                <a:schemeClr val="dk1"/>
              </a:solidFill>
              <a:effectLst/>
              <a:latin typeface="+mn-lt"/>
              <a:ea typeface="+mn-ea"/>
              <a:cs typeface="+mn-cs"/>
            </a:rPr>
            <a:t>経常収入が令和２年度対比 </a:t>
          </a:r>
          <a:r>
            <a:rPr lang="en-US" altLang="ja-JP" sz="900">
              <a:solidFill>
                <a:schemeClr val="dk1"/>
              </a:solidFill>
              <a:effectLst/>
              <a:latin typeface="+mn-lt"/>
              <a:ea typeface="+mn-ea"/>
              <a:cs typeface="+mn-cs"/>
            </a:rPr>
            <a:t>33.9</a:t>
          </a:r>
          <a:r>
            <a:rPr lang="ja-JP" altLang="ja-JP" sz="900">
              <a:solidFill>
                <a:schemeClr val="dk1"/>
              </a:solidFill>
              <a:effectLst/>
              <a:latin typeface="+mn-lt"/>
              <a:ea typeface="+mn-ea"/>
              <a:cs typeface="+mn-cs"/>
            </a:rPr>
            <a:t>％ 増となった</a:t>
          </a:r>
          <a:r>
            <a:rPr kumimoji="1" lang="ja-JP" altLang="ja-JP" sz="900" b="0" i="0" baseline="0">
              <a:solidFill>
                <a:schemeClr val="dk1"/>
              </a:solidFill>
              <a:effectLst/>
              <a:latin typeface="+mn-lt"/>
              <a:ea typeface="+mn-ea"/>
              <a:cs typeface="+mn-cs"/>
            </a:rPr>
            <a:t>令和</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年度では、類似団体平均差が令和</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年度 </a:t>
          </a:r>
          <a:r>
            <a:rPr kumimoji="1" lang="en-US" altLang="ja-JP" sz="900" b="0" i="0" baseline="0">
              <a:solidFill>
                <a:schemeClr val="dk1"/>
              </a:solidFill>
              <a:effectLst/>
              <a:latin typeface="+mn-lt"/>
              <a:ea typeface="+mn-ea"/>
              <a:cs typeface="+mn-cs"/>
            </a:rPr>
            <a:t>27.6</a:t>
          </a:r>
          <a:r>
            <a:rPr kumimoji="1" lang="ja-JP" altLang="ja-JP" sz="900" b="0" i="0" baseline="0">
              <a:solidFill>
                <a:schemeClr val="dk1"/>
              </a:solidFill>
              <a:effectLst/>
              <a:latin typeface="+mn-lt"/>
              <a:ea typeface="+mn-ea"/>
              <a:cs typeface="+mn-cs"/>
            </a:rPr>
            <a:t>％から令和</a:t>
          </a:r>
          <a:r>
            <a:rPr kumimoji="1" lang="en-US" altLang="ja-JP" sz="900" b="0" i="0" baseline="0">
              <a:solidFill>
                <a:schemeClr val="dk1"/>
              </a:solidFill>
              <a:effectLst/>
              <a:latin typeface="+mn-lt"/>
              <a:ea typeface="+mn-ea"/>
              <a:cs typeface="+mn-cs"/>
            </a:rPr>
            <a:t>3</a:t>
          </a:r>
          <a:r>
            <a:rPr kumimoji="1" lang="ja-JP" altLang="ja-JP" sz="900" b="0" i="0" baseline="0">
              <a:solidFill>
                <a:schemeClr val="dk1"/>
              </a:solidFill>
              <a:effectLst/>
              <a:latin typeface="+mn-lt"/>
              <a:ea typeface="+mn-ea"/>
              <a:cs typeface="+mn-cs"/>
            </a:rPr>
            <a:t>年度 </a:t>
          </a:r>
          <a:r>
            <a:rPr kumimoji="1" lang="en-US" altLang="ja-JP" sz="900" b="0" i="0" baseline="0">
              <a:solidFill>
                <a:schemeClr val="dk1"/>
              </a:solidFill>
              <a:effectLst/>
              <a:latin typeface="+mn-lt"/>
              <a:ea typeface="+mn-ea"/>
              <a:cs typeface="+mn-cs"/>
            </a:rPr>
            <a:t>9.3</a:t>
          </a:r>
          <a:r>
            <a:rPr kumimoji="1" lang="ja-JP" altLang="ja-JP" sz="900" b="0" i="0" baseline="0">
              <a:solidFill>
                <a:schemeClr val="dk1"/>
              </a:solidFill>
              <a:effectLst/>
              <a:latin typeface="+mn-lt"/>
              <a:ea typeface="+mn-ea"/>
              <a:cs typeface="+mn-cs"/>
            </a:rPr>
            <a:t>％となり、その差が</a:t>
          </a:r>
          <a:r>
            <a:rPr kumimoji="1" lang="en-US" altLang="ja-JP" sz="900" b="0" i="0" baseline="0">
              <a:solidFill>
                <a:schemeClr val="dk1"/>
              </a:solidFill>
              <a:effectLst/>
              <a:latin typeface="+mn-lt"/>
              <a:ea typeface="+mn-ea"/>
              <a:cs typeface="+mn-cs"/>
            </a:rPr>
            <a:t>18.3</a:t>
          </a:r>
          <a:r>
            <a:rPr kumimoji="1" lang="ja-JP" altLang="ja-JP" sz="900" b="0" i="0" baseline="0">
              <a:solidFill>
                <a:schemeClr val="dk1"/>
              </a:solidFill>
              <a:effectLst/>
              <a:latin typeface="+mn-lt"/>
              <a:ea typeface="+mn-ea"/>
              <a:cs typeface="+mn-cs"/>
            </a:rPr>
            <a:t>％減となった。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しかし、一時的な経常収入による要因に伴う改善では根本的な改善にならないため、令和</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年度では、類似団体平均差が、令和元年度程度の</a:t>
          </a:r>
          <a:r>
            <a:rPr kumimoji="1" lang="en-US" altLang="ja-JP" sz="900" b="0" i="0" baseline="0">
              <a:solidFill>
                <a:schemeClr val="dk1"/>
              </a:solidFill>
              <a:effectLst/>
              <a:latin typeface="+mn-lt"/>
              <a:ea typeface="+mn-ea"/>
              <a:cs typeface="+mn-cs"/>
            </a:rPr>
            <a:t>17.2%</a:t>
          </a:r>
          <a:r>
            <a:rPr kumimoji="1" lang="ja-JP" altLang="ja-JP" sz="900" b="0" i="0" baseline="0">
              <a:solidFill>
                <a:schemeClr val="dk1"/>
              </a:solidFill>
              <a:effectLst/>
              <a:latin typeface="+mn-lt"/>
              <a:ea typeface="+mn-ea"/>
              <a:cs typeface="+mn-cs"/>
            </a:rPr>
            <a:t>となった。今後においても行政改革大網に基づき必要性・緊急性及び財源の見直しなど総合的な検討を行い、投資的経費は必要事業の峻別を今後より一層徹底し、財政健全化に引き続き取り組む。</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1" name="直線コネクタ 400"/>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2" name="テキスト ボックス 401"/>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3" name="直線コネクタ 40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4" name="テキスト ボックス 40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05" name="直線コネクタ 404"/>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06" name="テキスト ボックス 405"/>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09" name="直線コネクタ 408"/>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0" name="テキスト ボックス 409"/>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1" name="直線コネクタ 410"/>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2" name="テキスト ボックス 411"/>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3" name="直線コネクタ 412"/>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4" name="テキスト ボックス 413"/>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21272</xdr:rowOff>
    </xdr:from>
    <xdr:to>
      <xdr:col>82</xdr:col>
      <xdr:colOff>107950</xdr:colOff>
      <xdr:row>79</xdr:row>
      <xdr:rowOff>75564</xdr:rowOff>
    </xdr:to>
    <xdr:cxnSp macro="">
      <xdr:nvCxnSpPr>
        <xdr:cNvPr id="418" name="直線コネクタ 417"/>
        <xdr:cNvCxnSpPr/>
      </xdr:nvCxnSpPr>
      <xdr:spPr>
        <a:xfrm flipV="1">
          <a:off x="16510000" y="12537122"/>
          <a:ext cx="0" cy="108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47641</xdr:rowOff>
    </xdr:from>
    <xdr:ext cx="762000" cy="259045"/>
    <xdr:sp macro="" textlink="">
      <xdr:nvSpPr>
        <xdr:cNvPr id="419" name="公債費以外最小値テキスト"/>
        <xdr:cNvSpPr txBox="1"/>
      </xdr:nvSpPr>
      <xdr:spPr>
        <a:xfrm>
          <a:off x="16598900" y="1359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75564</xdr:rowOff>
    </xdr:from>
    <xdr:to>
      <xdr:col>82</xdr:col>
      <xdr:colOff>196850</xdr:colOff>
      <xdr:row>79</xdr:row>
      <xdr:rowOff>75564</xdr:rowOff>
    </xdr:to>
    <xdr:cxnSp macro="">
      <xdr:nvCxnSpPr>
        <xdr:cNvPr id="420" name="直線コネクタ 419"/>
        <xdr:cNvCxnSpPr/>
      </xdr:nvCxnSpPr>
      <xdr:spPr>
        <a:xfrm>
          <a:off x="16421100" y="1362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107649</xdr:rowOff>
    </xdr:from>
    <xdr:ext cx="762000" cy="259045"/>
    <xdr:sp macro="" textlink="">
      <xdr:nvSpPr>
        <xdr:cNvPr id="421" name="公債費以外最大値テキスト"/>
        <xdr:cNvSpPr txBox="1"/>
      </xdr:nvSpPr>
      <xdr:spPr>
        <a:xfrm>
          <a:off x="16598900" y="1228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21272</xdr:rowOff>
    </xdr:from>
    <xdr:to>
      <xdr:col>82</xdr:col>
      <xdr:colOff>196850</xdr:colOff>
      <xdr:row>73</xdr:row>
      <xdr:rowOff>21272</xdr:rowOff>
    </xdr:to>
    <xdr:cxnSp macro="">
      <xdr:nvCxnSpPr>
        <xdr:cNvPr id="422" name="直線コネクタ 421"/>
        <xdr:cNvCxnSpPr/>
      </xdr:nvCxnSpPr>
      <xdr:spPr>
        <a:xfrm>
          <a:off x="16421100" y="125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79</xdr:row>
      <xdr:rowOff>75564</xdr:rowOff>
    </xdr:to>
    <xdr:cxnSp macro="">
      <xdr:nvCxnSpPr>
        <xdr:cNvPr id="423" name="直線コネクタ 422"/>
        <xdr:cNvCxnSpPr/>
      </xdr:nvCxnSpPr>
      <xdr:spPr>
        <a:xfrm>
          <a:off x="15671800" y="13317220"/>
          <a:ext cx="838200" cy="30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64152</xdr:rowOff>
    </xdr:from>
    <xdr:ext cx="762000" cy="259045"/>
    <xdr:sp macro="" textlink="">
      <xdr:nvSpPr>
        <xdr:cNvPr id="424" name="公債費以外平均値テキスト"/>
        <xdr:cNvSpPr txBox="1"/>
      </xdr:nvSpPr>
      <xdr:spPr>
        <a:xfrm>
          <a:off x="16598900" y="1292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47625</xdr:rowOff>
    </xdr:from>
    <xdr:to>
      <xdr:col>82</xdr:col>
      <xdr:colOff>158750</xdr:colOff>
      <xdr:row>76</xdr:row>
      <xdr:rowOff>149225</xdr:rowOff>
    </xdr:to>
    <xdr:sp macro="" textlink="">
      <xdr:nvSpPr>
        <xdr:cNvPr id="425" name="フローチャート: 判断 424"/>
        <xdr:cNvSpPr/>
      </xdr:nvSpPr>
      <xdr:spPr>
        <a:xfrm>
          <a:off x="164592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81</xdr:row>
      <xdr:rowOff>66993</xdr:rowOff>
    </xdr:to>
    <xdr:cxnSp macro="">
      <xdr:nvCxnSpPr>
        <xdr:cNvPr id="426" name="直線コネクタ 425"/>
        <xdr:cNvCxnSpPr/>
      </xdr:nvCxnSpPr>
      <xdr:spPr>
        <a:xfrm flipV="1">
          <a:off x="14782800" y="13317220"/>
          <a:ext cx="889000" cy="63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141922</xdr:rowOff>
    </xdr:from>
    <xdr:to>
      <xdr:col>78</xdr:col>
      <xdr:colOff>120650</xdr:colOff>
      <xdr:row>76</xdr:row>
      <xdr:rowOff>72073</xdr:rowOff>
    </xdr:to>
    <xdr:sp macro="" textlink="">
      <xdr:nvSpPr>
        <xdr:cNvPr id="427" name="フローチャート: 判断 426"/>
        <xdr:cNvSpPr/>
      </xdr:nvSpPr>
      <xdr:spPr>
        <a:xfrm>
          <a:off x="15621000" y="130006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82249</xdr:rowOff>
    </xdr:from>
    <xdr:ext cx="736600" cy="259045"/>
    <xdr:sp macro="" textlink="">
      <xdr:nvSpPr>
        <xdr:cNvPr id="428" name="テキスト ボックス 427"/>
        <xdr:cNvSpPr txBox="1"/>
      </xdr:nvSpPr>
      <xdr:spPr>
        <a:xfrm>
          <a:off x="15290800" y="1276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98425</xdr:rowOff>
    </xdr:from>
    <xdr:to>
      <xdr:col>73</xdr:col>
      <xdr:colOff>180975</xdr:colOff>
      <xdr:row>81</xdr:row>
      <xdr:rowOff>66993</xdr:rowOff>
    </xdr:to>
    <xdr:cxnSp macro="">
      <xdr:nvCxnSpPr>
        <xdr:cNvPr id="429" name="直線コネクタ 428"/>
        <xdr:cNvCxnSpPr/>
      </xdr:nvCxnSpPr>
      <xdr:spPr>
        <a:xfrm>
          <a:off x="13893800" y="13642975"/>
          <a:ext cx="889000" cy="3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84773</xdr:rowOff>
    </xdr:from>
    <xdr:to>
      <xdr:col>74</xdr:col>
      <xdr:colOff>31750</xdr:colOff>
      <xdr:row>77</xdr:row>
      <xdr:rowOff>14923</xdr:rowOff>
    </xdr:to>
    <xdr:sp macro="" textlink="">
      <xdr:nvSpPr>
        <xdr:cNvPr id="430" name="フローチャート: 判断 429"/>
        <xdr:cNvSpPr/>
      </xdr:nvSpPr>
      <xdr:spPr>
        <a:xfrm>
          <a:off x="14732000" y="131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25099</xdr:rowOff>
    </xdr:from>
    <xdr:ext cx="762000" cy="259045"/>
    <xdr:sp macro="" textlink="">
      <xdr:nvSpPr>
        <xdr:cNvPr id="431" name="テキスト ボックス 430"/>
        <xdr:cNvSpPr txBox="1"/>
      </xdr:nvSpPr>
      <xdr:spPr>
        <a:xfrm>
          <a:off x="14401800" y="12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98425</xdr:rowOff>
    </xdr:from>
    <xdr:to>
      <xdr:col>69</xdr:col>
      <xdr:colOff>92075</xdr:colOff>
      <xdr:row>79</xdr:row>
      <xdr:rowOff>138430</xdr:rowOff>
    </xdr:to>
    <xdr:cxnSp macro="">
      <xdr:nvCxnSpPr>
        <xdr:cNvPr id="432" name="直線コネクタ 431"/>
        <xdr:cNvCxnSpPr/>
      </xdr:nvCxnSpPr>
      <xdr:spPr>
        <a:xfrm flipV="1">
          <a:off x="13004800" y="13642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116205</xdr:rowOff>
    </xdr:from>
    <xdr:to>
      <xdr:col>69</xdr:col>
      <xdr:colOff>142875</xdr:colOff>
      <xdr:row>77</xdr:row>
      <xdr:rowOff>46355</xdr:rowOff>
    </xdr:to>
    <xdr:sp macro="" textlink="">
      <xdr:nvSpPr>
        <xdr:cNvPr id="433" name="フローチャート: 判断 432"/>
        <xdr:cNvSpPr/>
      </xdr:nvSpPr>
      <xdr:spPr>
        <a:xfrm>
          <a:off x="13843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56532</xdr:rowOff>
    </xdr:from>
    <xdr:ext cx="762000" cy="259045"/>
    <xdr:sp macro="" textlink="">
      <xdr:nvSpPr>
        <xdr:cNvPr id="434" name="テキスト ボックス 433"/>
        <xdr:cNvSpPr txBox="1"/>
      </xdr:nvSpPr>
      <xdr:spPr>
        <a:xfrm>
          <a:off x="13512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104775</xdr:rowOff>
    </xdr:from>
    <xdr:to>
      <xdr:col>65</xdr:col>
      <xdr:colOff>53975</xdr:colOff>
      <xdr:row>77</xdr:row>
      <xdr:rowOff>34925</xdr:rowOff>
    </xdr:to>
    <xdr:sp macro="" textlink="">
      <xdr:nvSpPr>
        <xdr:cNvPr id="435" name="フローチャート: 判断 434"/>
        <xdr:cNvSpPr/>
      </xdr:nvSpPr>
      <xdr:spPr>
        <a:xfrm>
          <a:off x="12954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45102</xdr:rowOff>
    </xdr:from>
    <xdr:ext cx="762000" cy="259045"/>
    <xdr:sp macro="" textlink="">
      <xdr:nvSpPr>
        <xdr:cNvPr id="436" name="テキスト ボックス 435"/>
        <xdr:cNvSpPr txBox="1"/>
      </xdr:nvSpPr>
      <xdr:spPr>
        <a:xfrm>
          <a:off x="12623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24764</xdr:rowOff>
    </xdr:from>
    <xdr:to>
      <xdr:col>82</xdr:col>
      <xdr:colOff>158750</xdr:colOff>
      <xdr:row>79</xdr:row>
      <xdr:rowOff>126364</xdr:rowOff>
    </xdr:to>
    <xdr:sp macro="" textlink="">
      <xdr:nvSpPr>
        <xdr:cNvPr id="442" name="楕円 441"/>
        <xdr:cNvSpPr/>
      </xdr:nvSpPr>
      <xdr:spPr>
        <a:xfrm>
          <a:off x="164592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104791</xdr:rowOff>
    </xdr:from>
    <xdr:ext cx="762000" cy="259045"/>
    <xdr:sp macro="" textlink="">
      <xdr:nvSpPr>
        <xdr:cNvPr id="443" name="公債費以外該当値テキスト"/>
        <xdr:cNvSpPr txBox="1"/>
      </xdr:nvSpPr>
      <xdr:spPr>
        <a:xfrm>
          <a:off x="16598900" y="1347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4" name="楕円 443"/>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5" name="テキスト ボックス 444"/>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16193</xdr:rowOff>
    </xdr:from>
    <xdr:to>
      <xdr:col>74</xdr:col>
      <xdr:colOff>31750</xdr:colOff>
      <xdr:row>81</xdr:row>
      <xdr:rowOff>117793</xdr:rowOff>
    </xdr:to>
    <xdr:sp macro="" textlink="">
      <xdr:nvSpPr>
        <xdr:cNvPr id="446" name="楕円 445"/>
        <xdr:cNvSpPr/>
      </xdr:nvSpPr>
      <xdr:spPr>
        <a:xfrm>
          <a:off x="14732000" y="139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102570</xdr:rowOff>
    </xdr:from>
    <xdr:ext cx="762000" cy="259045"/>
    <xdr:sp macro="" textlink="">
      <xdr:nvSpPr>
        <xdr:cNvPr id="447" name="テキスト ボックス 446"/>
        <xdr:cNvSpPr txBox="1"/>
      </xdr:nvSpPr>
      <xdr:spPr>
        <a:xfrm>
          <a:off x="14401800" y="1399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47625</xdr:rowOff>
    </xdr:from>
    <xdr:to>
      <xdr:col>69</xdr:col>
      <xdr:colOff>142875</xdr:colOff>
      <xdr:row>79</xdr:row>
      <xdr:rowOff>149225</xdr:rowOff>
    </xdr:to>
    <xdr:sp macro="" textlink="">
      <xdr:nvSpPr>
        <xdr:cNvPr id="448" name="楕円 447"/>
        <xdr:cNvSpPr/>
      </xdr:nvSpPr>
      <xdr:spPr>
        <a:xfrm>
          <a:off x="13843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134002</xdr:rowOff>
    </xdr:from>
    <xdr:ext cx="762000" cy="259045"/>
    <xdr:sp macro="" textlink="">
      <xdr:nvSpPr>
        <xdr:cNvPr id="449" name="テキスト ボックス 448"/>
        <xdr:cNvSpPr txBox="1"/>
      </xdr:nvSpPr>
      <xdr:spPr>
        <a:xfrm>
          <a:off x="13512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0" name="楕円 449"/>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1" name="テキスト ボックス 450"/>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50824</xdr:rowOff>
    </xdr:from>
    <xdr:to>
      <xdr:col>29</xdr:col>
      <xdr:colOff>127000</xdr:colOff>
      <xdr:row>16</xdr:row>
      <xdr:rowOff>68084</xdr:rowOff>
    </xdr:to>
    <xdr:cxnSp macro="">
      <xdr:nvCxnSpPr>
        <xdr:cNvPr id="48" name="直線コネクタ 47"/>
        <xdr:cNvCxnSpPr/>
      </xdr:nvCxnSpPr>
      <xdr:spPr bwMode="auto">
        <a:xfrm flipV="1">
          <a:off x="5003800" y="2841649"/>
          <a:ext cx="647700" cy="17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68084</xdr:rowOff>
    </xdr:from>
    <xdr:to>
      <xdr:col>26</xdr:col>
      <xdr:colOff>50800</xdr:colOff>
      <xdr:row>16</xdr:row>
      <xdr:rowOff>68564</xdr:rowOff>
    </xdr:to>
    <xdr:cxnSp macro="">
      <xdr:nvCxnSpPr>
        <xdr:cNvPr id="51" name="直線コネクタ 50"/>
        <xdr:cNvCxnSpPr/>
      </xdr:nvCxnSpPr>
      <xdr:spPr bwMode="auto">
        <a:xfrm flipV="1">
          <a:off x="4305300" y="2858909"/>
          <a:ext cx="698500" cy="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68564</xdr:rowOff>
    </xdr:from>
    <xdr:to>
      <xdr:col>22</xdr:col>
      <xdr:colOff>114300</xdr:colOff>
      <xdr:row>17</xdr:row>
      <xdr:rowOff>22281</xdr:rowOff>
    </xdr:to>
    <xdr:cxnSp macro="">
      <xdr:nvCxnSpPr>
        <xdr:cNvPr id="54" name="直線コネクタ 53"/>
        <xdr:cNvCxnSpPr/>
      </xdr:nvCxnSpPr>
      <xdr:spPr bwMode="auto">
        <a:xfrm flipV="1">
          <a:off x="3606800" y="2859389"/>
          <a:ext cx="698500" cy="12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9670</xdr:rowOff>
    </xdr:from>
    <xdr:to>
      <xdr:col>18</xdr:col>
      <xdr:colOff>177800</xdr:colOff>
      <xdr:row>17</xdr:row>
      <xdr:rowOff>22281</xdr:rowOff>
    </xdr:to>
    <xdr:cxnSp macro="">
      <xdr:nvCxnSpPr>
        <xdr:cNvPr id="57" name="直線コネクタ 56"/>
        <xdr:cNvCxnSpPr/>
      </xdr:nvCxnSpPr>
      <xdr:spPr bwMode="auto">
        <a:xfrm>
          <a:off x="2908300" y="2971945"/>
          <a:ext cx="6985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xdr:rowOff>
    </xdr:from>
    <xdr:to>
      <xdr:col>29</xdr:col>
      <xdr:colOff>177800</xdr:colOff>
      <xdr:row>16</xdr:row>
      <xdr:rowOff>101624</xdr:rowOff>
    </xdr:to>
    <xdr:sp macro="" textlink="">
      <xdr:nvSpPr>
        <xdr:cNvPr id="67" name="楕円 66"/>
        <xdr:cNvSpPr/>
      </xdr:nvSpPr>
      <xdr:spPr bwMode="auto">
        <a:xfrm>
          <a:off x="5600700" y="2790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16551</xdr:rowOff>
    </xdr:from>
    <xdr:ext cx="762000" cy="259045"/>
    <xdr:sp macro="" textlink="">
      <xdr:nvSpPr>
        <xdr:cNvPr id="68" name="人口1人当たり決算額の推移該当値テキスト130"/>
        <xdr:cNvSpPr txBox="1"/>
      </xdr:nvSpPr>
      <xdr:spPr>
        <a:xfrm>
          <a:off x="5740400" y="263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17284</xdr:rowOff>
    </xdr:from>
    <xdr:to>
      <xdr:col>26</xdr:col>
      <xdr:colOff>101600</xdr:colOff>
      <xdr:row>16</xdr:row>
      <xdr:rowOff>118884</xdr:rowOff>
    </xdr:to>
    <xdr:sp macro="" textlink="">
      <xdr:nvSpPr>
        <xdr:cNvPr id="69" name="楕円 68"/>
        <xdr:cNvSpPr/>
      </xdr:nvSpPr>
      <xdr:spPr bwMode="auto">
        <a:xfrm>
          <a:off x="4953000" y="280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129061</xdr:rowOff>
    </xdr:from>
    <xdr:ext cx="736600" cy="259045"/>
    <xdr:sp macro="" textlink="">
      <xdr:nvSpPr>
        <xdr:cNvPr id="70" name="テキスト ボックス 69"/>
        <xdr:cNvSpPr txBox="1"/>
      </xdr:nvSpPr>
      <xdr:spPr>
        <a:xfrm>
          <a:off x="4622800" y="257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17764</xdr:rowOff>
    </xdr:from>
    <xdr:to>
      <xdr:col>22</xdr:col>
      <xdr:colOff>165100</xdr:colOff>
      <xdr:row>16</xdr:row>
      <xdr:rowOff>119364</xdr:rowOff>
    </xdr:to>
    <xdr:sp macro="" textlink="">
      <xdr:nvSpPr>
        <xdr:cNvPr id="71" name="楕円 70"/>
        <xdr:cNvSpPr/>
      </xdr:nvSpPr>
      <xdr:spPr bwMode="auto">
        <a:xfrm>
          <a:off x="4254500" y="280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129541</xdr:rowOff>
    </xdr:from>
    <xdr:ext cx="762000" cy="259045"/>
    <xdr:sp macro="" textlink="">
      <xdr:nvSpPr>
        <xdr:cNvPr id="72" name="テキスト ボックス 71"/>
        <xdr:cNvSpPr txBox="1"/>
      </xdr:nvSpPr>
      <xdr:spPr>
        <a:xfrm>
          <a:off x="3924300" y="257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142931</xdr:rowOff>
    </xdr:from>
    <xdr:to>
      <xdr:col>19</xdr:col>
      <xdr:colOff>38100</xdr:colOff>
      <xdr:row>17</xdr:row>
      <xdr:rowOff>73081</xdr:rowOff>
    </xdr:to>
    <xdr:sp macro="" textlink="">
      <xdr:nvSpPr>
        <xdr:cNvPr id="73" name="楕円 72"/>
        <xdr:cNvSpPr/>
      </xdr:nvSpPr>
      <xdr:spPr bwMode="auto">
        <a:xfrm>
          <a:off x="3556000" y="293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83258</xdr:rowOff>
    </xdr:from>
    <xdr:ext cx="762000" cy="259045"/>
    <xdr:sp macro="" textlink="">
      <xdr:nvSpPr>
        <xdr:cNvPr id="74" name="テキスト ボックス 73"/>
        <xdr:cNvSpPr txBox="1"/>
      </xdr:nvSpPr>
      <xdr:spPr>
        <a:xfrm>
          <a:off x="3225800" y="270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130320</xdr:rowOff>
    </xdr:from>
    <xdr:to>
      <xdr:col>15</xdr:col>
      <xdr:colOff>101600</xdr:colOff>
      <xdr:row>17</xdr:row>
      <xdr:rowOff>60470</xdr:rowOff>
    </xdr:to>
    <xdr:sp macro="" textlink="">
      <xdr:nvSpPr>
        <xdr:cNvPr id="75" name="楕円 74"/>
        <xdr:cNvSpPr/>
      </xdr:nvSpPr>
      <xdr:spPr bwMode="auto">
        <a:xfrm>
          <a:off x="2857500" y="292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70647</xdr:rowOff>
    </xdr:from>
    <xdr:ext cx="762000" cy="259045"/>
    <xdr:sp macro="" textlink="">
      <xdr:nvSpPr>
        <xdr:cNvPr id="76" name="テキスト ボックス 75"/>
        <xdr:cNvSpPr txBox="1"/>
      </xdr:nvSpPr>
      <xdr:spPr>
        <a:xfrm>
          <a:off x="2527300" y="269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38555</xdr:rowOff>
    </xdr:from>
    <xdr:to>
      <xdr:col>29</xdr:col>
      <xdr:colOff>127000</xdr:colOff>
      <xdr:row>37</xdr:row>
      <xdr:rowOff>76657</xdr:rowOff>
    </xdr:to>
    <xdr:cxnSp macro="">
      <xdr:nvCxnSpPr>
        <xdr:cNvPr id="108" name="直線コネクタ 107"/>
        <xdr:cNvCxnSpPr/>
      </xdr:nvCxnSpPr>
      <xdr:spPr bwMode="auto">
        <a:xfrm>
          <a:off x="5003800" y="7163255"/>
          <a:ext cx="647700" cy="38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61435</xdr:rowOff>
    </xdr:from>
    <xdr:ext cx="762000" cy="259045"/>
    <xdr:sp macro="" textlink="">
      <xdr:nvSpPr>
        <xdr:cNvPr id="109" name="人口1人当たり決算額の推移平均値テキスト445"/>
        <xdr:cNvSpPr txBox="1"/>
      </xdr:nvSpPr>
      <xdr:spPr>
        <a:xfrm>
          <a:off x="5740400" y="7186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38555</xdr:rowOff>
    </xdr:from>
    <xdr:to>
      <xdr:col>26</xdr:col>
      <xdr:colOff>50800</xdr:colOff>
      <xdr:row>37</xdr:row>
      <xdr:rowOff>63655</xdr:rowOff>
    </xdr:to>
    <xdr:cxnSp macro="">
      <xdr:nvCxnSpPr>
        <xdr:cNvPr id="111" name="直線コネクタ 110"/>
        <xdr:cNvCxnSpPr/>
      </xdr:nvCxnSpPr>
      <xdr:spPr bwMode="auto">
        <a:xfrm flipV="1">
          <a:off x="4305300" y="7163255"/>
          <a:ext cx="698500" cy="2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63655</xdr:rowOff>
    </xdr:from>
    <xdr:to>
      <xdr:col>22</xdr:col>
      <xdr:colOff>114300</xdr:colOff>
      <xdr:row>37</xdr:row>
      <xdr:rowOff>81440</xdr:rowOff>
    </xdr:to>
    <xdr:cxnSp macro="">
      <xdr:nvCxnSpPr>
        <xdr:cNvPr id="114" name="直線コネクタ 113"/>
        <xdr:cNvCxnSpPr/>
      </xdr:nvCxnSpPr>
      <xdr:spPr bwMode="auto">
        <a:xfrm flipV="1">
          <a:off x="3606800" y="7188355"/>
          <a:ext cx="698500" cy="17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76676</xdr:rowOff>
    </xdr:from>
    <xdr:to>
      <xdr:col>18</xdr:col>
      <xdr:colOff>177800</xdr:colOff>
      <xdr:row>37</xdr:row>
      <xdr:rowOff>81440</xdr:rowOff>
    </xdr:to>
    <xdr:cxnSp macro="">
      <xdr:nvCxnSpPr>
        <xdr:cNvPr id="117" name="直線コネクタ 116"/>
        <xdr:cNvCxnSpPr/>
      </xdr:nvCxnSpPr>
      <xdr:spPr bwMode="auto">
        <a:xfrm>
          <a:off x="2908300" y="7201376"/>
          <a:ext cx="698500" cy="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25857</xdr:rowOff>
    </xdr:from>
    <xdr:to>
      <xdr:col>29</xdr:col>
      <xdr:colOff>177800</xdr:colOff>
      <xdr:row>37</xdr:row>
      <xdr:rowOff>127457</xdr:rowOff>
    </xdr:to>
    <xdr:sp macro="" textlink="">
      <xdr:nvSpPr>
        <xdr:cNvPr id="127" name="楕円 126"/>
        <xdr:cNvSpPr/>
      </xdr:nvSpPr>
      <xdr:spPr bwMode="auto">
        <a:xfrm>
          <a:off x="5600700" y="715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42384</xdr:rowOff>
    </xdr:from>
    <xdr:ext cx="762000" cy="259045"/>
    <xdr:sp macro="" textlink="">
      <xdr:nvSpPr>
        <xdr:cNvPr id="128" name="人口1人当たり決算額の推移該当値テキスト445"/>
        <xdr:cNvSpPr txBox="1"/>
      </xdr:nvSpPr>
      <xdr:spPr>
        <a:xfrm>
          <a:off x="5740400" y="69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159205</xdr:rowOff>
    </xdr:from>
    <xdr:to>
      <xdr:col>26</xdr:col>
      <xdr:colOff>101600</xdr:colOff>
      <xdr:row>37</xdr:row>
      <xdr:rowOff>89355</xdr:rowOff>
    </xdr:to>
    <xdr:sp macro="" textlink="">
      <xdr:nvSpPr>
        <xdr:cNvPr id="129" name="楕円 128"/>
        <xdr:cNvSpPr/>
      </xdr:nvSpPr>
      <xdr:spPr bwMode="auto">
        <a:xfrm>
          <a:off x="4953000" y="7112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270982</xdr:rowOff>
    </xdr:from>
    <xdr:ext cx="736600" cy="259045"/>
    <xdr:sp macro="" textlink="">
      <xdr:nvSpPr>
        <xdr:cNvPr id="130" name="テキスト ボックス 129"/>
        <xdr:cNvSpPr txBox="1"/>
      </xdr:nvSpPr>
      <xdr:spPr>
        <a:xfrm>
          <a:off x="4622800" y="688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12855</xdr:rowOff>
    </xdr:from>
    <xdr:to>
      <xdr:col>22</xdr:col>
      <xdr:colOff>165100</xdr:colOff>
      <xdr:row>37</xdr:row>
      <xdr:rowOff>114455</xdr:rowOff>
    </xdr:to>
    <xdr:sp macro="" textlink="">
      <xdr:nvSpPr>
        <xdr:cNvPr id="131" name="楕円 130"/>
        <xdr:cNvSpPr/>
      </xdr:nvSpPr>
      <xdr:spPr bwMode="auto">
        <a:xfrm>
          <a:off x="4254500" y="713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296082</xdr:rowOff>
    </xdr:from>
    <xdr:ext cx="762000" cy="259045"/>
    <xdr:sp macro="" textlink="">
      <xdr:nvSpPr>
        <xdr:cNvPr id="132" name="テキスト ボックス 131"/>
        <xdr:cNvSpPr txBox="1"/>
      </xdr:nvSpPr>
      <xdr:spPr>
        <a:xfrm>
          <a:off x="3924300" y="690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30640</xdr:rowOff>
    </xdr:from>
    <xdr:to>
      <xdr:col>19</xdr:col>
      <xdr:colOff>38100</xdr:colOff>
      <xdr:row>37</xdr:row>
      <xdr:rowOff>132240</xdr:rowOff>
    </xdr:to>
    <xdr:sp macro="" textlink="">
      <xdr:nvSpPr>
        <xdr:cNvPr id="133" name="楕円 132"/>
        <xdr:cNvSpPr/>
      </xdr:nvSpPr>
      <xdr:spPr bwMode="auto">
        <a:xfrm>
          <a:off x="3556000" y="715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313867</xdr:rowOff>
    </xdr:from>
    <xdr:ext cx="762000" cy="259045"/>
    <xdr:sp macro="" textlink="">
      <xdr:nvSpPr>
        <xdr:cNvPr id="134" name="テキスト ボックス 133"/>
        <xdr:cNvSpPr txBox="1"/>
      </xdr:nvSpPr>
      <xdr:spPr>
        <a:xfrm>
          <a:off x="3225800" y="692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25876</xdr:rowOff>
    </xdr:from>
    <xdr:to>
      <xdr:col>15</xdr:col>
      <xdr:colOff>101600</xdr:colOff>
      <xdr:row>37</xdr:row>
      <xdr:rowOff>127476</xdr:rowOff>
    </xdr:to>
    <xdr:sp macro="" textlink="">
      <xdr:nvSpPr>
        <xdr:cNvPr id="135" name="楕円 134"/>
        <xdr:cNvSpPr/>
      </xdr:nvSpPr>
      <xdr:spPr bwMode="auto">
        <a:xfrm>
          <a:off x="2857500" y="715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309103</xdr:rowOff>
    </xdr:from>
    <xdr:ext cx="762000" cy="259045"/>
    <xdr:sp macro="" textlink="">
      <xdr:nvSpPr>
        <xdr:cNvPr id="136" name="テキスト ボックス 135"/>
        <xdr:cNvSpPr txBox="1"/>
      </xdr:nvSpPr>
      <xdr:spPr>
        <a:xfrm>
          <a:off x="2527300" y="691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
992
280.09
2,796,527
2,708,329
80,946
1,480,766
2,245,600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28025</xdr:rowOff>
    </xdr:from>
    <xdr:to>
      <xdr:col>24</xdr:col>
      <xdr:colOff>63500</xdr:colOff>
      <xdr:row>35</xdr:row>
      <xdr:rowOff>29640</xdr:rowOff>
    </xdr:to>
    <xdr:cxnSp macro="">
      <xdr:nvCxnSpPr>
        <xdr:cNvPr id="60" name="直線コネクタ 59"/>
        <xdr:cNvCxnSpPr/>
      </xdr:nvCxnSpPr>
      <xdr:spPr>
        <a:xfrm flipV="1">
          <a:off x="3797300" y="6028775"/>
          <a:ext cx="8382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29640</xdr:rowOff>
    </xdr:from>
    <xdr:to>
      <xdr:col>19</xdr:col>
      <xdr:colOff>177800</xdr:colOff>
      <xdr:row>35</xdr:row>
      <xdr:rowOff>69948</xdr:rowOff>
    </xdr:to>
    <xdr:cxnSp macro="">
      <xdr:nvCxnSpPr>
        <xdr:cNvPr id="63" name="直線コネクタ 62"/>
        <xdr:cNvCxnSpPr/>
      </xdr:nvCxnSpPr>
      <xdr:spPr>
        <a:xfrm flipV="1">
          <a:off x="2908300" y="6030390"/>
          <a:ext cx="889000" cy="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69948</xdr:rowOff>
    </xdr:from>
    <xdr:to>
      <xdr:col>15</xdr:col>
      <xdr:colOff>50800</xdr:colOff>
      <xdr:row>36</xdr:row>
      <xdr:rowOff>16433</xdr:rowOff>
    </xdr:to>
    <xdr:cxnSp macro="">
      <xdr:nvCxnSpPr>
        <xdr:cNvPr id="66" name="直線コネクタ 65"/>
        <xdr:cNvCxnSpPr/>
      </xdr:nvCxnSpPr>
      <xdr:spPr>
        <a:xfrm flipV="1">
          <a:off x="2019300" y="6070698"/>
          <a:ext cx="889000" cy="1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16433</xdr:rowOff>
    </xdr:from>
    <xdr:to>
      <xdr:col>10</xdr:col>
      <xdr:colOff>114300</xdr:colOff>
      <xdr:row>36</xdr:row>
      <xdr:rowOff>17774</xdr:rowOff>
    </xdr:to>
    <xdr:cxnSp macro="">
      <xdr:nvCxnSpPr>
        <xdr:cNvPr id="69" name="直線コネクタ 68"/>
        <xdr:cNvCxnSpPr/>
      </xdr:nvCxnSpPr>
      <xdr:spPr>
        <a:xfrm flipV="1">
          <a:off x="1130300" y="618863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148675</xdr:rowOff>
    </xdr:from>
    <xdr:to>
      <xdr:col>24</xdr:col>
      <xdr:colOff>114300</xdr:colOff>
      <xdr:row>35</xdr:row>
      <xdr:rowOff>78825</xdr:rowOff>
    </xdr:to>
    <xdr:sp macro="" textlink="">
      <xdr:nvSpPr>
        <xdr:cNvPr id="79" name="楕円 78"/>
        <xdr:cNvSpPr/>
      </xdr:nvSpPr>
      <xdr:spPr>
        <a:xfrm>
          <a:off x="4584700" y="597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xdr:rowOff>
    </xdr:from>
    <xdr:ext cx="599010" cy="259045"/>
    <xdr:sp macro="" textlink="">
      <xdr:nvSpPr>
        <xdr:cNvPr id="80" name="人件費該当値テキスト"/>
        <xdr:cNvSpPr txBox="1"/>
      </xdr:nvSpPr>
      <xdr:spPr>
        <a:xfrm>
          <a:off x="4686300" y="58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150290</xdr:rowOff>
    </xdr:from>
    <xdr:to>
      <xdr:col>20</xdr:col>
      <xdr:colOff>38100</xdr:colOff>
      <xdr:row>35</xdr:row>
      <xdr:rowOff>80440</xdr:rowOff>
    </xdr:to>
    <xdr:sp macro="" textlink="">
      <xdr:nvSpPr>
        <xdr:cNvPr id="81" name="楕円 80"/>
        <xdr:cNvSpPr/>
      </xdr:nvSpPr>
      <xdr:spPr>
        <a:xfrm>
          <a:off x="3746500" y="59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96967</xdr:rowOff>
    </xdr:from>
    <xdr:ext cx="599010" cy="259045"/>
    <xdr:sp macro="" textlink="">
      <xdr:nvSpPr>
        <xdr:cNvPr id="82" name="テキスト ボックス 81"/>
        <xdr:cNvSpPr txBox="1"/>
      </xdr:nvSpPr>
      <xdr:spPr>
        <a:xfrm>
          <a:off x="3497795" y="575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19148</xdr:rowOff>
    </xdr:from>
    <xdr:to>
      <xdr:col>15</xdr:col>
      <xdr:colOff>101600</xdr:colOff>
      <xdr:row>35</xdr:row>
      <xdr:rowOff>120748</xdr:rowOff>
    </xdr:to>
    <xdr:sp macro="" textlink="">
      <xdr:nvSpPr>
        <xdr:cNvPr id="83" name="楕円 82"/>
        <xdr:cNvSpPr/>
      </xdr:nvSpPr>
      <xdr:spPr>
        <a:xfrm>
          <a:off x="2857500" y="60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137275</xdr:rowOff>
    </xdr:from>
    <xdr:ext cx="599010" cy="259045"/>
    <xdr:sp macro="" textlink="">
      <xdr:nvSpPr>
        <xdr:cNvPr id="84" name="テキスト ボックス 83"/>
        <xdr:cNvSpPr txBox="1"/>
      </xdr:nvSpPr>
      <xdr:spPr>
        <a:xfrm>
          <a:off x="2608795" y="579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137083</xdr:rowOff>
    </xdr:from>
    <xdr:to>
      <xdr:col>10</xdr:col>
      <xdr:colOff>165100</xdr:colOff>
      <xdr:row>36</xdr:row>
      <xdr:rowOff>67233</xdr:rowOff>
    </xdr:to>
    <xdr:sp macro="" textlink="">
      <xdr:nvSpPr>
        <xdr:cNvPr id="85" name="楕円 84"/>
        <xdr:cNvSpPr/>
      </xdr:nvSpPr>
      <xdr:spPr>
        <a:xfrm>
          <a:off x="1968500" y="61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83760</xdr:rowOff>
    </xdr:from>
    <xdr:ext cx="599010" cy="259045"/>
    <xdr:sp macro="" textlink="">
      <xdr:nvSpPr>
        <xdr:cNvPr id="86" name="テキスト ボックス 85"/>
        <xdr:cNvSpPr txBox="1"/>
      </xdr:nvSpPr>
      <xdr:spPr>
        <a:xfrm>
          <a:off x="1719795" y="59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138424</xdr:rowOff>
    </xdr:from>
    <xdr:to>
      <xdr:col>6</xdr:col>
      <xdr:colOff>38100</xdr:colOff>
      <xdr:row>36</xdr:row>
      <xdr:rowOff>68574</xdr:rowOff>
    </xdr:to>
    <xdr:sp macro="" textlink="">
      <xdr:nvSpPr>
        <xdr:cNvPr id="87" name="楕円 86"/>
        <xdr:cNvSpPr/>
      </xdr:nvSpPr>
      <xdr:spPr>
        <a:xfrm>
          <a:off x="1079500" y="61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85101</xdr:rowOff>
    </xdr:from>
    <xdr:ext cx="599010" cy="259045"/>
    <xdr:sp macro="" textlink="">
      <xdr:nvSpPr>
        <xdr:cNvPr id="88" name="テキスト ボックス 87"/>
        <xdr:cNvSpPr txBox="1"/>
      </xdr:nvSpPr>
      <xdr:spPr>
        <a:xfrm>
          <a:off x="830795" y="591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154804</xdr:rowOff>
    </xdr:from>
    <xdr:to>
      <xdr:col>24</xdr:col>
      <xdr:colOff>63500</xdr:colOff>
      <xdr:row>56</xdr:row>
      <xdr:rowOff>31159</xdr:rowOff>
    </xdr:to>
    <xdr:cxnSp macro="">
      <xdr:nvCxnSpPr>
        <xdr:cNvPr id="119" name="直線コネクタ 118"/>
        <xdr:cNvCxnSpPr/>
      </xdr:nvCxnSpPr>
      <xdr:spPr>
        <a:xfrm flipV="1">
          <a:off x="3797300" y="9413104"/>
          <a:ext cx="838200" cy="21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31159</xdr:rowOff>
    </xdr:from>
    <xdr:to>
      <xdr:col>19</xdr:col>
      <xdr:colOff>177800</xdr:colOff>
      <xdr:row>56</xdr:row>
      <xdr:rowOff>71113</xdr:rowOff>
    </xdr:to>
    <xdr:cxnSp macro="">
      <xdr:nvCxnSpPr>
        <xdr:cNvPr id="122" name="直線コネクタ 121"/>
        <xdr:cNvCxnSpPr/>
      </xdr:nvCxnSpPr>
      <xdr:spPr>
        <a:xfrm flipV="1">
          <a:off x="2908300" y="9632359"/>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71113</xdr:rowOff>
    </xdr:from>
    <xdr:to>
      <xdr:col>15</xdr:col>
      <xdr:colOff>50800</xdr:colOff>
      <xdr:row>56</xdr:row>
      <xdr:rowOff>168343</xdr:rowOff>
    </xdr:to>
    <xdr:cxnSp macro="">
      <xdr:nvCxnSpPr>
        <xdr:cNvPr id="125" name="直線コネクタ 124"/>
        <xdr:cNvCxnSpPr/>
      </xdr:nvCxnSpPr>
      <xdr:spPr>
        <a:xfrm flipV="1">
          <a:off x="2019300" y="9672313"/>
          <a:ext cx="889000" cy="9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150105</xdr:rowOff>
    </xdr:from>
    <xdr:to>
      <xdr:col>10</xdr:col>
      <xdr:colOff>114300</xdr:colOff>
      <xdr:row>56</xdr:row>
      <xdr:rowOff>168343</xdr:rowOff>
    </xdr:to>
    <xdr:cxnSp macro="">
      <xdr:nvCxnSpPr>
        <xdr:cNvPr id="128" name="直線コネクタ 127"/>
        <xdr:cNvCxnSpPr/>
      </xdr:nvCxnSpPr>
      <xdr:spPr>
        <a:xfrm>
          <a:off x="1130300" y="9751305"/>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104004</xdr:rowOff>
    </xdr:from>
    <xdr:to>
      <xdr:col>24</xdr:col>
      <xdr:colOff>114300</xdr:colOff>
      <xdr:row>55</xdr:row>
      <xdr:rowOff>34154</xdr:rowOff>
    </xdr:to>
    <xdr:sp macro="" textlink="">
      <xdr:nvSpPr>
        <xdr:cNvPr id="138" name="楕円 137"/>
        <xdr:cNvSpPr/>
      </xdr:nvSpPr>
      <xdr:spPr>
        <a:xfrm>
          <a:off x="4584700" y="936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126881</xdr:rowOff>
    </xdr:from>
    <xdr:ext cx="599010" cy="259045"/>
    <xdr:sp macro="" textlink="">
      <xdr:nvSpPr>
        <xdr:cNvPr id="139" name="物件費該当値テキスト"/>
        <xdr:cNvSpPr txBox="1"/>
      </xdr:nvSpPr>
      <xdr:spPr>
        <a:xfrm>
          <a:off x="4686300" y="921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151809</xdr:rowOff>
    </xdr:from>
    <xdr:to>
      <xdr:col>20</xdr:col>
      <xdr:colOff>38100</xdr:colOff>
      <xdr:row>56</xdr:row>
      <xdr:rowOff>81959</xdr:rowOff>
    </xdr:to>
    <xdr:sp macro="" textlink="">
      <xdr:nvSpPr>
        <xdr:cNvPr id="140" name="楕円 139"/>
        <xdr:cNvSpPr/>
      </xdr:nvSpPr>
      <xdr:spPr>
        <a:xfrm>
          <a:off x="3746500" y="95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98486</xdr:rowOff>
    </xdr:from>
    <xdr:ext cx="599010" cy="259045"/>
    <xdr:sp macro="" textlink="">
      <xdr:nvSpPr>
        <xdr:cNvPr id="141" name="テキスト ボックス 140"/>
        <xdr:cNvSpPr txBox="1"/>
      </xdr:nvSpPr>
      <xdr:spPr>
        <a:xfrm>
          <a:off x="3497795" y="935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20313</xdr:rowOff>
    </xdr:from>
    <xdr:to>
      <xdr:col>15</xdr:col>
      <xdr:colOff>101600</xdr:colOff>
      <xdr:row>56</xdr:row>
      <xdr:rowOff>121913</xdr:rowOff>
    </xdr:to>
    <xdr:sp macro="" textlink="">
      <xdr:nvSpPr>
        <xdr:cNvPr id="142" name="楕円 141"/>
        <xdr:cNvSpPr/>
      </xdr:nvSpPr>
      <xdr:spPr>
        <a:xfrm>
          <a:off x="2857500" y="96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138440</xdr:rowOff>
    </xdr:from>
    <xdr:ext cx="599010" cy="259045"/>
    <xdr:sp macro="" textlink="">
      <xdr:nvSpPr>
        <xdr:cNvPr id="143" name="テキスト ボックス 142"/>
        <xdr:cNvSpPr txBox="1"/>
      </xdr:nvSpPr>
      <xdr:spPr>
        <a:xfrm>
          <a:off x="2608795" y="939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117543</xdr:rowOff>
    </xdr:from>
    <xdr:to>
      <xdr:col>10</xdr:col>
      <xdr:colOff>165100</xdr:colOff>
      <xdr:row>57</xdr:row>
      <xdr:rowOff>47693</xdr:rowOff>
    </xdr:to>
    <xdr:sp macro="" textlink="">
      <xdr:nvSpPr>
        <xdr:cNvPr id="144" name="楕円 143"/>
        <xdr:cNvSpPr/>
      </xdr:nvSpPr>
      <xdr:spPr>
        <a:xfrm>
          <a:off x="1968500" y="971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64220</xdr:rowOff>
    </xdr:from>
    <xdr:ext cx="599010" cy="259045"/>
    <xdr:sp macro="" textlink="">
      <xdr:nvSpPr>
        <xdr:cNvPr id="145" name="テキスト ボックス 144"/>
        <xdr:cNvSpPr txBox="1"/>
      </xdr:nvSpPr>
      <xdr:spPr>
        <a:xfrm>
          <a:off x="1719795" y="949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99305</xdr:rowOff>
    </xdr:from>
    <xdr:to>
      <xdr:col>6</xdr:col>
      <xdr:colOff>38100</xdr:colOff>
      <xdr:row>57</xdr:row>
      <xdr:rowOff>29455</xdr:rowOff>
    </xdr:to>
    <xdr:sp macro="" textlink="">
      <xdr:nvSpPr>
        <xdr:cNvPr id="146" name="楕円 145"/>
        <xdr:cNvSpPr/>
      </xdr:nvSpPr>
      <xdr:spPr>
        <a:xfrm>
          <a:off x="1079500" y="97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45982</xdr:rowOff>
    </xdr:from>
    <xdr:ext cx="599010" cy="259045"/>
    <xdr:sp macro="" textlink="">
      <xdr:nvSpPr>
        <xdr:cNvPr id="147" name="テキスト ボックス 146"/>
        <xdr:cNvSpPr txBox="1"/>
      </xdr:nvSpPr>
      <xdr:spPr>
        <a:xfrm>
          <a:off x="830795" y="947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58204</xdr:rowOff>
    </xdr:from>
    <xdr:to>
      <xdr:col>24</xdr:col>
      <xdr:colOff>63500</xdr:colOff>
      <xdr:row>73</xdr:row>
      <xdr:rowOff>104032</xdr:rowOff>
    </xdr:to>
    <xdr:cxnSp macro="">
      <xdr:nvCxnSpPr>
        <xdr:cNvPr id="172" name="直線コネクタ 171"/>
        <xdr:cNvCxnSpPr/>
      </xdr:nvCxnSpPr>
      <xdr:spPr>
        <a:xfrm flipV="1">
          <a:off x="3797300" y="12574054"/>
          <a:ext cx="8382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104032</xdr:rowOff>
    </xdr:from>
    <xdr:to>
      <xdr:col>19</xdr:col>
      <xdr:colOff>177800</xdr:colOff>
      <xdr:row>74</xdr:row>
      <xdr:rowOff>41865</xdr:rowOff>
    </xdr:to>
    <xdr:cxnSp macro="">
      <xdr:nvCxnSpPr>
        <xdr:cNvPr id="175" name="直線コネクタ 174"/>
        <xdr:cNvCxnSpPr/>
      </xdr:nvCxnSpPr>
      <xdr:spPr>
        <a:xfrm flipV="1">
          <a:off x="2908300" y="12619882"/>
          <a:ext cx="889000" cy="10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41865</xdr:rowOff>
    </xdr:from>
    <xdr:to>
      <xdr:col>15</xdr:col>
      <xdr:colOff>50800</xdr:colOff>
      <xdr:row>74</xdr:row>
      <xdr:rowOff>77189</xdr:rowOff>
    </xdr:to>
    <xdr:cxnSp macro="">
      <xdr:nvCxnSpPr>
        <xdr:cNvPr id="178" name="直線コネクタ 177"/>
        <xdr:cNvCxnSpPr/>
      </xdr:nvCxnSpPr>
      <xdr:spPr>
        <a:xfrm flipV="1">
          <a:off x="2019300" y="12729165"/>
          <a:ext cx="889000" cy="3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51129</xdr:rowOff>
    </xdr:from>
    <xdr:to>
      <xdr:col>10</xdr:col>
      <xdr:colOff>114300</xdr:colOff>
      <xdr:row>74</xdr:row>
      <xdr:rowOff>77189</xdr:rowOff>
    </xdr:to>
    <xdr:cxnSp macro="">
      <xdr:nvCxnSpPr>
        <xdr:cNvPr id="181" name="直線コネクタ 180"/>
        <xdr:cNvCxnSpPr/>
      </xdr:nvCxnSpPr>
      <xdr:spPr>
        <a:xfrm>
          <a:off x="1130300" y="1273842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7404</xdr:rowOff>
    </xdr:from>
    <xdr:to>
      <xdr:col>24</xdr:col>
      <xdr:colOff>114300</xdr:colOff>
      <xdr:row>73</xdr:row>
      <xdr:rowOff>109004</xdr:rowOff>
    </xdr:to>
    <xdr:sp macro="" textlink="">
      <xdr:nvSpPr>
        <xdr:cNvPr id="191" name="楕円 190"/>
        <xdr:cNvSpPr/>
      </xdr:nvSpPr>
      <xdr:spPr>
        <a:xfrm>
          <a:off x="4584700" y="125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30281</xdr:rowOff>
    </xdr:from>
    <xdr:ext cx="599010" cy="259045"/>
    <xdr:sp macro="" textlink="">
      <xdr:nvSpPr>
        <xdr:cNvPr id="192" name="維持補修費該当値テキスト"/>
        <xdr:cNvSpPr txBox="1"/>
      </xdr:nvSpPr>
      <xdr:spPr>
        <a:xfrm>
          <a:off x="4686300" y="1237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53232</xdr:rowOff>
    </xdr:from>
    <xdr:to>
      <xdr:col>20</xdr:col>
      <xdr:colOff>38100</xdr:colOff>
      <xdr:row>73</xdr:row>
      <xdr:rowOff>154832</xdr:rowOff>
    </xdr:to>
    <xdr:sp macro="" textlink="">
      <xdr:nvSpPr>
        <xdr:cNvPr id="193" name="楕円 192"/>
        <xdr:cNvSpPr/>
      </xdr:nvSpPr>
      <xdr:spPr>
        <a:xfrm>
          <a:off x="3746500" y="1256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171359</xdr:rowOff>
    </xdr:from>
    <xdr:ext cx="599010" cy="259045"/>
    <xdr:sp macro="" textlink="">
      <xdr:nvSpPr>
        <xdr:cNvPr id="194" name="テキスト ボックス 193"/>
        <xdr:cNvSpPr txBox="1"/>
      </xdr:nvSpPr>
      <xdr:spPr>
        <a:xfrm>
          <a:off x="3497795" y="1234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162515</xdr:rowOff>
    </xdr:from>
    <xdr:to>
      <xdr:col>15</xdr:col>
      <xdr:colOff>101600</xdr:colOff>
      <xdr:row>74</xdr:row>
      <xdr:rowOff>92665</xdr:rowOff>
    </xdr:to>
    <xdr:sp macro="" textlink="">
      <xdr:nvSpPr>
        <xdr:cNvPr id="195" name="楕円 194"/>
        <xdr:cNvSpPr/>
      </xdr:nvSpPr>
      <xdr:spPr>
        <a:xfrm>
          <a:off x="2857500" y="126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109192</xdr:rowOff>
    </xdr:from>
    <xdr:ext cx="599010" cy="259045"/>
    <xdr:sp macro="" textlink="">
      <xdr:nvSpPr>
        <xdr:cNvPr id="196" name="テキスト ボックス 195"/>
        <xdr:cNvSpPr txBox="1"/>
      </xdr:nvSpPr>
      <xdr:spPr>
        <a:xfrm>
          <a:off x="2608795" y="1245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26389</xdr:rowOff>
    </xdr:from>
    <xdr:to>
      <xdr:col>10</xdr:col>
      <xdr:colOff>165100</xdr:colOff>
      <xdr:row>74</xdr:row>
      <xdr:rowOff>127989</xdr:rowOff>
    </xdr:to>
    <xdr:sp macro="" textlink="">
      <xdr:nvSpPr>
        <xdr:cNvPr id="197" name="楕円 196"/>
        <xdr:cNvSpPr/>
      </xdr:nvSpPr>
      <xdr:spPr>
        <a:xfrm>
          <a:off x="1968500" y="127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144516</xdr:rowOff>
    </xdr:from>
    <xdr:ext cx="599010" cy="259045"/>
    <xdr:sp macro="" textlink="">
      <xdr:nvSpPr>
        <xdr:cNvPr id="198" name="テキスト ボックス 197"/>
        <xdr:cNvSpPr txBox="1"/>
      </xdr:nvSpPr>
      <xdr:spPr>
        <a:xfrm>
          <a:off x="1719795" y="1248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329</xdr:rowOff>
    </xdr:from>
    <xdr:to>
      <xdr:col>6</xdr:col>
      <xdr:colOff>38100</xdr:colOff>
      <xdr:row>74</xdr:row>
      <xdr:rowOff>101929</xdr:rowOff>
    </xdr:to>
    <xdr:sp macro="" textlink="">
      <xdr:nvSpPr>
        <xdr:cNvPr id="199" name="楕円 198"/>
        <xdr:cNvSpPr/>
      </xdr:nvSpPr>
      <xdr:spPr>
        <a:xfrm>
          <a:off x="1079500" y="126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118456</xdr:rowOff>
    </xdr:from>
    <xdr:ext cx="599010" cy="259045"/>
    <xdr:sp macro="" textlink="">
      <xdr:nvSpPr>
        <xdr:cNvPr id="200" name="テキスト ボックス 199"/>
        <xdr:cNvSpPr txBox="1"/>
      </xdr:nvSpPr>
      <xdr:spPr>
        <a:xfrm>
          <a:off x="830795" y="124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169921</xdr:rowOff>
    </xdr:from>
    <xdr:to>
      <xdr:col>24</xdr:col>
      <xdr:colOff>63500</xdr:colOff>
      <xdr:row>96</xdr:row>
      <xdr:rowOff>18641</xdr:rowOff>
    </xdr:to>
    <xdr:cxnSp macro="">
      <xdr:nvCxnSpPr>
        <xdr:cNvPr id="229" name="直線コネクタ 228"/>
        <xdr:cNvCxnSpPr/>
      </xdr:nvCxnSpPr>
      <xdr:spPr>
        <a:xfrm>
          <a:off x="3797300" y="16286221"/>
          <a:ext cx="838200" cy="19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169921</xdr:rowOff>
    </xdr:from>
    <xdr:to>
      <xdr:col>19</xdr:col>
      <xdr:colOff>177800</xdr:colOff>
      <xdr:row>96</xdr:row>
      <xdr:rowOff>132507</xdr:rowOff>
    </xdr:to>
    <xdr:cxnSp macro="">
      <xdr:nvCxnSpPr>
        <xdr:cNvPr id="232" name="直線コネクタ 231"/>
        <xdr:cNvCxnSpPr/>
      </xdr:nvCxnSpPr>
      <xdr:spPr>
        <a:xfrm flipV="1">
          <a:off x="2908300" y="16286221"/>
          <a:ext cx="889000" cy="3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132507</xdr:rowOff>
    </xdr:from>
    <xdr:to>
      <xdr:col>15</xdr:col>
      <xdr:colOff>50800</xdr:colOff>
      <xdr:row>97</xdr:row>
      <xdr:rowOff>15768</xdr:rowOff>
    </xdr:to>
    <xdr:cxnSp macro="">
      <xdr:nvCxnSpPr>
        <xdr:cNvPr id="235" name="直線コネクタ 234"/>
        <xdr:cNvCxnSpPr/>
      </xdr:nvCxnSpPr>
      <xdr:spPr>
        <a:xfrm flipV="1">
          <a:off x="2019300" y="16591707"/>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14663</xdr:rowOff>
    </xdr:from>
    <xdr:to>
      <xdr:col>10</xdr:col>
      <xdr:colOff>114300</xdr:colOff>
      <xdr:row>97</xdr:row>
      <xdr:rowOff>15768</xdr:rowOff>
    </xdr:to>
    <xdr:cxnSp macro="">
      <xdr:nvCxnSpPr>
        <xdr:cNvPr id="238" name="直線コネクタ 237"/>
        <xdr:cNvCxnSpPr/>
      </xdr:nvCxnSpPr>
      <xdr:spPr>
        <a:xfrm>
          <a:off x="1130300" y="1664531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139291</xdr:rowOff>
    </xdr:from>
    <xdr:to>
      <xdr:col>24</xdr:col>
      <xdr:colOff>114300</xdr:colOff>
      <xdr:row>96</xdr:row>
      <xdr:rowOff>69441</xdr:rowOff>
    </xdr:to>
    <xdr:sp macro="" textlink="">
      <xdr:nvSpPr>
        <xdr:cNvPr id="248" name="楕円 247"/>
        <xdr:cNvSpPr/>
      </xdr:nvSpPr>
      <xdr:spPr>
        <a:xfrm>
          <a:off x="4584700" y="164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117718</xdr:rowOff>
    </xdr:from>
    <xdr:ext cx="534377" cy="259045"/>
    <xdr:sp macro="" textlink="">
      <xdr:nvSpPr>
        <xdr:cNvPr id="249" name="扶助費該当値テキスト"/>
        <xdr:cNvSpPr txBox="1"/>
      </xdr:nvSpPr>
      <xdr:spPr>
        <a:xfrm>
          <a:off x="4686300" y="164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119121</xdr:rowOff>
    </xdr:from>
    <xdr:to>
      <xdr:col>20</xdr:col>
      <xdr:colOff>38100</xdr:colOff>
      <xdr:row>95</xdr:row>
      <xdr:rowOff>49271</xdr:rowOff>
    </xdr:to>
    <xdr:sp macro="" textlink="">
      <xdr:nvSpPr>
        <xdr:cNvPr id="250" name="楕円 249"/>
        <xdr:cNvSpPr/>
      </xdr:nvSpPr>
      <xdr:spPr>
        <a:xfrm>
          <a:off x="3746500" y="162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65798</xdr:rowOff>
    </xdr:from>
    <xdr:ext cx="534377" cy="259045"/>
    <xdr:sp macro="" textlink="">
      <xdr:nvSpPr>
        <xdr:cNvPr id="251" name="テキスト ボックス 250"/>
        <xdr:cNvSpPr txBox="1"/>
      </xdr:nvSpPr>
      <xdr:spPr>
        <a:xfrm>
          <a:off x="3530111" y="160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81707</xdr:rowOff>
    </xdr:from>
    <xdr:to>
      <xdr:col>15</xdr:col>
      <xdr:colOff>101600</xdr:colOff>
      <xdr:row>97</xdr:row>
      <xdr:rowOff>11857</xdr:rowOff>
    </xdr:to>
    <xdr:sp macro="" textlink="">
      <xdr:nvSpPr>
        <xdr:cNvPr id="252" name="楕円 251"/>
        <xdr:cNvSpPr/>
      </xdr:nvSpPr>
      <xdr:spPr>
        <a:xfrm>
          <a:off x="2857500" y="165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2984</xdr:rowOff>
    </xdr:from>
    <xdr:ext cx="534377" cy="259045"/>
    <xdr:sp macro="" textlink="">
      <xdr:nvSpPr>
        <xdr:cNvPr id="253" name="テキスト ボックス 252"/>
        <xdr:cNvSpPr txBox="1"/>
      </xdr:nvSpPr>
      <xdr:spPr>
        <a:xfrm>
          <a:off x="2641111" y="166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136418</xdr:rowOff>
    </xdr:from>
    <xdr:to>
      <xdr:col>10</xdr:col>
      <xdr:colOff>165100</xdr:colOff>
      <xdr:row>97</xdr:row>
      <xdr:rowOff>66568</xdr:rowOff>
    </xdr:to>
    <xdr:sp macro="" textlink="">
      <xdr:nvSpPr>
        <xdr:cNvPr id="254" name="楕円 253"/>
        <xdr:cNvSpPr/>
      </xdr:nvSpPr>
      <xdr:spPr>
        <a:xfrm>
          <a:off x="1968500" y="1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57695</xdr:rowOff>
    </xdr:from>
    <xdr:ext cx="534377" cy="259045"/>
    <xdr:sp macro="" textlink="">
      <xdr:nvSpPr>
        <xdr:cNvPr id="255" name="テキスト ボックス 254"/>
        <xdr:cNvSpPr txBox="1"/>
      </xdr:nvSpPr>
      <xdr:spPr>
        <a:xfrm>
          <a:off x="1752111" y="166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135313</xdr:rowOff>
    </xdr:from>
    <xdr:to>
      <xdr:col>6</xdr:col>
      <xdr:colOff>38100</xdr:colOff>
      <xdr:row>97</xdr:row>
      <xdr:rowOff>65463</xdr:rowOff>
    </xdr:to>
    <xdr:sp macro="" textlink="">
      <xdr:nvSpPr>
        <xdr:cNvPr id="256" name="楕円 255"/>
        <xdr:cNvSpPr/>
      </xdr:nvSpPr>
      <xdr:spPr>
        <a:xfrm>
          <a:off x="1079500" y="165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56590</xdr:rowOff>
    </xdr:from>
    <xdr:ext cx="534377" cy="259045"/>
    <xdr:sp macro="" textlink="">
      <xdr:nvSpPr>
        <xdr:cNvPr id="257" name="テキスト ボックス 256"/>
        <xdr:cNvSpPr txBox="1"/>
      </xdr:nvSpPr>
      <xdr:spPr>
        <a:xfrm>
          <a:off x="863111" y="1668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131217</xdr:rowOff>
    </xdr:from>
    <xdr:to>
      <xdr:col>55</xdr:col>
      <xdr:colOff>0</xdr:colOff>
      <xdr:row>33</xdr:row>
      <xdr:rowOff>164520</xdr:rowOff>
    </xdr:to>
    <xdr:cxnSp macro="">
      <xdr:nvCxnSpPr>
        <xdr:cNvPr id="286" name="直線コネクタ 285"/>
        <xdr:cNvCxnSpPr/>
      </xdr:nvCxnSpPr>
      <xdr:spPr>
        <a:xfrm flipV="1">
          <a:off x="9639300" y="5789067"/>
          <a:ext cx="838200" cy="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66154</xdr:rowOff>
    </xdr:from>
    <xdr:to>
      <xdr:col>50</xdr:col>
      <xdr:colOff>114300</xdr:colOff>
      <xdr:row>33</xdr:row>
      <xdr:rowOff>164520</xdr:rowOff>
    </xdr:to>
    <xdr:cxnSp macro="">
      <xdr:nvCxnSpPr>
        <xdr:cNvPr id="289" name="直線コネクタ 288"/>
        <xdr:cNvCxnSpPr/>
      </xdr:nvCxnSpPr>
      <xdr:spPr>
        <a:xfrm>
          <a:off x="8750300" y="5724004"/>
          <a:ext cx="8890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66154</xdr:rowOff>
    </xdr:from>
    <xdr:to>
      <xdr:col>45</xdr:col>
      <xdr:colOff>177800</xdr:colOff>
      <xdr:row>35</xdr:row>
      <xdr:rowOff>85123</xdr:rowOff>
    </xdr:to>
    <xdr:cxnSp macro="">
      <xdr:nvCxnSpPr>
        <xdr:cNvPr id="292" name="直線コネクタ 291"/>
        <xdr:cNvCxnSpPr/>
      </xdr:nvCxnSpPr>
      <xdr:spPr>
        <a:xfrm flipV="1">
          <a:off x="7861300" y="5724004"/>
          <a:ext cx="889000" cy="3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57193</xdr:rowOff>
    </xdr:from>
    <xdr:to>
      <xdr:col>41</xdr:col>
      <xdr:colOff>50800</xdr:colOff>
      <xdr:row>35</xdr:row>
      <xdr:rowOff>85123</xdr:rowOff>
    </xdr:to>
    <xdr:cxnSp macro="">
      <xdr:nvCxnSpPr>
        <xdr:cNvPr id="295" name="直線コネクタ 294"/>
        <xdr:cNvCxnSpPr/>
      </xdr:nvCxnSpPr>
      <xdr:spPr>
        <a:xfrm>
          <a:off x="6972300" y="6057943"/>
          <a:ext cx="889000" cy="2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80417</xdr:rowOff>
    </xdr:from>
    <xdr:to>
      <xdr:col>55</xdr:col>
      <xdr:colOff>50800</xdr:colOff>
      <xdr:row>34</xdr:row>
      <xdr:rowOff>10567</xdr:rowOff>
    </xdr:to>
    <xdr:sp macro="" textlink="">
      <xdr:nvSpPr>
        <xdr:cNvPr id="305" name="楕円 304"/>
        <xdr:cNvSpPr/>
      </xdr:nvSpPr>
      <xdr:spPr>
        <a:xfrm>
          <a:off x="10426700" y="573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103294</xdr:rowOff>
    </xdr:from>
    <xdr:ext cx="599010" cy="259045"/>
    <xdr:sp macro="" textlink="">
      <xdr:nvSpPr>
        <xdr:cNvPr id="306" name="補助費等該当値テキスト"/>
        <xdr:cNvSpPr txBox="1"/>
      </xdr:nvSpPr>
      <xdr:spPr>
        <a:xfrm>
          <a:off x="10528300" y="55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113720</xdr:rowOff>
    </xdr:from>
    <xdr:to>
      <xdr:col>50</xdr:col>
      <xdr:colOff>165100</xdr:colOff>
      <xdr:row>34</xdr:row>
      <xdr:rowOff>43870</xdr:rowOff>
    </xdr:to>
    <xdr:sp macro="" textlink="">
      <xdr:nvSpPr>
        <xdr:cNvPr id="307" name="楕円 306"/>
        <xdr:cNvSpPr/>
      </xdr:nvSpPr>
      <xdr:spPr>
        <a:xfrm>
          <a:off x="9588500" y="57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60397</xdr:rowOff>
    </xdr:from>
    <xdr:ext cx="599010" cy="259045"/>
    <xdr:sp macro="" textlink="">
      <xdr:nvSpPr>
        <xdr:cNvPr id="308" name="テキスト ボックス 307"/>
        <xdr:cNvSpPr txBox="1"/>
      </xdr:nvSpPr>
      <xdr:spPr>
        <a:xfrm>
          <a:off x="9339795" y="554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15354</xdr:rowOff>
    </xdr:from>
    <xdr:to>
      <xdr:col>46</xdr:col>
      <xdr:colOff>38100</xdr:colOff>
      <xdr:row>33</xdr:row>
      <xdr:rowOff>116954</xdr:rowOff>
    </xdr:to>
    <xdr:sp macro="" textlink="">
      <xdr:nvSpPr>
        <xdr:cNvPr id="309" name="楕円 308"/>
        <xdr:cNvSpPr/>
      </xdr:nvSpPr>
      <xdr:spPr>
        <a:xfrm>
          <a:off x="8699500" y="56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133481</xdr:rowOff>
    </xdr:from>
    <xdr:ext cx="599010" cy="259045"/>
    <xdr:sp macro="" textlink="">
      <xdr:nvSpPr>
        <xdr:cNvPr id="310" name="テキスト ボックス 309"/>
        <xdr:cNvSpPr txBox="1"/>
      </xdr:nvSpPr>
      <xdr:spPr>
        <a:xfrm>
          <a:off x="8450795" y="544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34323</xdr:rowOff>
    </xdr:from>
    <xdr:to>
      <xdr:col>41</xdr:col>
      <xdr:colOff>101600</xdr:colOff>
      <xdr:row>35</xdr:row>
      <xdr:rowOff>135923</xdr:rowOff>
    </xdr:to>
    <xdr:sp macro="" textlink="">
      <xdr:nvSpPr>
        <xdr:cNvPr id="311" name="楕円 310"/>
        <xdr:cNvSpPr/>
      </xdr:nvSpPr>
      <xdr:spPr>
        <a:xfrm>
          <a:off x="7810500" y="60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152450</xdr:rowOff>
    </xdr:from>
    <xdr:ext cx="599010" cy="259045"/>
    <xdr:sp macro="" textlink="">
      <xdr:nvSpPr>
        <xdr:cNvPr id="312" name="テキスト ボックス 311"/>
        <xdr:cNvSpPr txBox="1"/>
      </xdr:nvSpPr>
      <xdr:spPr>
        <a:xfrm>
          <a:off x="7561795" y="58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6393</xdr:rowOff>
    </xdr:from>
    <xdr:to>
      <xdr:col>36</xdr:col>
      <xdr:colOff>165100</xdr:colOff>
      <xdr:row>35</xdr:row>
      <xdr:rowOff>107993</xdr:rowOff>
    </xdr:to>
    <xdr:sp macro="" textlink="">
      <xdr:nvSpPr>
        <xdr:cNvPr id="313" name="楕円 312"/>
        <xdr:cNvSpPr/>
      </xdr:nvSpPr>
      <xdr:spPr>
        <a:xfrm>
          <a:off x="6921500" y="60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124520</xdr:rowOff>
    </xdr:from>
    <xdr:ext cx="599010" cy="259045"/>
    <xdr:sp macro="" textlink="">
      <xdr:nvSpPr>
        <xdr:cNvPr id="314" name="テキスト ボックス 313"/>
        <xdr:cNvSpPr txBox="1"/>
      </xdr:nvSpPr>
      <xdr:spPr>
        <a:xfrm>
          <a:off x="6672795" y="578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118277</xdr:rowOff>
    </xdr:from>
    <xdr:to>
      <xdr:col>55</xdr:col>
      <xdr:colOff>0</xdr:colOff>
      <xdr:row>57</xdr:row>
      <xdr:rowOff>82042</xdr:rowOff>
    </xdr:to>
    <xdr:cxnSp macro="">
      <xdr:nvCxnSpPr>
        <xdr:cNvPr id="339" name="直線コネクタ 338"/>
        <xdr:cNvCxnSpPr/>
      </xdr:nvCxnSpPr>
      <xdr:spPr>
        <a:xfrm>
          <a:off x="9639300" y="9719477"/>
          <a:ext cx="838200" cy="1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118277</xdr:rowOff>
    </xdr:from>
    <xdr:to>
      <xdr:col>50</xdr:col>
      <xdr:colOff>114300</xdr:colOff>
      <xdr:row>57</xdr:row>
      <xdr:rowOff>2280</xdr:rowOff>
    </xdr:to>
    <xdr:cxnSp macro="">
      <xdr:nvCxnSpPr>
        <xdr:cNvPr id="342" name="直線コネクタ 341"/>
        <xdr:cNvCxnSpPr/>
      </xdr:nvCxnSpPr>
      <xdr:spPr>
        <a:xfrm flipV="1">
          <a:off x="8750300" y="9719477"/>
          <a:ext cx="889000" cy="5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2280</xdr:rowOff>
    </xdr:from>
    <xdr:to>
      <xdr:col>45</xdr:col>
      <xdr:colOff>177800</xdr:colOff>
      <xdr:row>57</xdr:row>
      <xdr:rowOff>93679</xdr:rowOff>
    </xdr:to>
    <xdr:cxnSp macro="">
      <xdr:nvCxnSpPr>
        <xdr:cNvPr id="345" name="直線コネクタ 344"/>
        <xdr:cNvCxnSpPr/>
      </xdr:nvCxnSpPr>
      <xdr:spPr>
        <a:xfrm flipV="1">
          <a:off x="7861300" y="9774930"/>
          <a:ext cx="889000" cy="9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77043</xdr:rowOff>
    </xdr:from>
    <xdr:to>
      <xdr:col>41</xdr:col>
      <xdr:colOff>50800</xdr:colOff>
      <xdr:row>57</xdr:row>
      <xdr:rowOff>93679</xdr:rowOff>
    </xdr:to>
    <xdr:cxnSp macro="">
      <xdr:nvCxnSpPr>
        <xdr:cNvPr id="348" name="直線コネクタ 347"/>
        <xdr:cNvCxnSpPr/>
      </xdr:nvCxnSpPr>
      <xdr:spPr>
        <a:xfrm>
          <a:off x="6972300" y="9849693"/>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31242</xdr:rowOff>
    </xdr:from>
    <xdr:to>
      <xdr:col>55</xdr:col>
      <xdr:colOff>50800</xdr:colOff>
      <xdr:row>57</xdr:row>
      <xdr:rowOff>132842</xdr:rowOff>
    </xdr:to>
    <xdr:sp macro="" textlink="">
      <xdr:nvSpPr>
        <xdr:cNvPr id="358" name="楕円 357"/>
        <xdr:cNvSpPr/>
      </xdr:nvSpPr>
      <xdr:spPr>
        <a:xfrm>
          <a:off x="10426700" y="98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67477</xdr:rowOff>
    </xdr:from>
    <xdr:to>
      <xdr:col>50</xdr:col>
      <xdr:colOff>165100</xdr:colOff>
      <xdr:row>56</xdr:row>
      <xdr:rowOff>169077</xdr:rowOff>
    </xdr:to>
    <xdr:sp macro="" textlink="">
      <xdr:nvSpPr>
        <xdr:cNvPr id="360" name="楕円 359"/>
        <xdr:cNvSpPr/>
      </xdr:nvSpPr>
      <xdr:spPr>
        <a:xfrm>
          <a:off x="9588500" y="96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14154</xdr:rowOff>
    </xdr:from>
    <xdr:ext cx="599010" cy="259045"/>
    <xdr:sp macro="" textlink="">
      <xdr:nvSpPr>
        <xdr:cNvPr id="361" name="テキスト ボックス 360"/>
        <xdr:cNvSpPr txBox="1"/>
      </xdr:nvSpPr>
      <xdr:spPr>
        <a:xfrm>
          <a:off x="9339795" y="944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122930</xdr:rowOff>
    </xdr:from>
    <xdr:to>
      <xdr:col>46</xdr:col>
      <xdr:colOff>38100</xdr:colOff>
      <xdr:row>57</xdr:row>
      <xdr:rowOff>53080</xdr:rowOff>
    </xdr:to>
    <xdr:sp macro="" textlink="">
      <xdr:nvSpPr>
        <xdr:cNvPr id="362" name="楕円 361"/>
        <xdr:cNvSpPr/>
      </xdr:nvSpPr>
      <xdr:spPr>
        <a:xfrm>
          <a:off x="8699500" y="9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69607</xdr:rowOff>
    </xdr:from>
    <xdr:ext cx="599010" cy="259045"/>
    <xdr:sp macro="" textlink="">
      <xdr:nvSpPr>
        <xdr:cNvPr id="363" name="テキスト ボックス 362"/>
        <xdr:cNvSpPr txBox="1"/>
      </xdr:nvSpPr>
      <xdr:spPr>
        <a:xfrm>
          <a:off x="8450795" y="949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42879</xdr:rowOff>
    </xdr:from>
    <xdr:to>
      <xdr:col>41</xdr:col>
      <xdr:colOff>101600</xdr:colOff>
      <xdr:row>57</xdr:row>
      <xdr:rowOff>144479</xdr:rowOff>
    </xdr:to>
    <xdr:sp macro="" textlink="">
      <xdr:nvSpPr>
        <xdr:cNvPr id="364" name="楕円 363"/>
        <xdr:cNvSpPr/>
      </xdr:nvSpPr>
      <xdr:spPr>
        <a:xfrm>
          <a:off x="7810500" y="981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135606</xdr:rowOff>
    </xdr:from>
    <xdr:ext cx="599010" cy="259045"/>
    <xdr:sp macro="" textlink="">
      <xdr:nvSpPr>
        <xdr:cNvPr id="365" name="テキスト ボックス 364"/>
        <xdr:cNvSpPr txBox="1"/>
      </xdr:nvSpPr>
      <xdr:spPr>
        <a:xfrm>
          <a:off x="7561795" y="990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26243</xdr:rowOff>
    </xdr:from>
    <xdr:to>
      <xdr:col>36</xdr:col>
      <xdr:colOff>165100</xdr:colOff>
      <xdr:row>57</xdr:row>
      <xdr:rowOff>127843</xdr:rowOff>
    </xdr:to>
    <xdr:sp macro="" textlink="">
      <xdr:nvSpPr>
        <xdr:cNvPr id="366" name="楕円 365"/>
        <xdr:cNvSpPr/>
      </xdr:nvSpPr>
      <xdr:spPr>
        <a:xfrm>
          <a:off x="6921500" y="97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118970</xdr:rowOff>
    </xdr:from>
    <xdr:ext cx="599010" cy="259045"/>
    <xdr:sp macro="" textlink="">
      <xdr:nvSpPr>
        <xdr:cNvPr id="367" name="テキスト ボックス 366"/>
        <xdr:cNvSpPr txBox="1"/>
      </xdr:nvSpPr>
      <xdr:spPr>
        <a:xfrm>
          <a:off x="6672795" y="989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17818</xdr:rowOff>
    </xdr:from>
    <xdr:to>
      <xdr:col>55</xdr:col>
      <xdr:colOff>0</xdr:colOff>
      <xdr:row>78</xdr:row>
      <xdr:rowOff>22558</xdr:rowOff>
    </xdr:to>
    <xdr:cxnSp macro="">
      <xdr:nvCxnSpPr>
        <xdr:cNvPr id="392" name="直線コネクタ 391"/>
        <xdr:cNvCxnSpPr/>
      </xdr:nvCxnSpPr>
      <xdr:spPr>
        <a:xfrm>
          <a:off x="9639300" y="13390918"/>
          <a:ext cx="8382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147013</xdr:rowOff>
    </xdr:from>
    <xdr:to>
      <xdr:col>50</xdr:col>
      <xdr:colOff>114300</xdr:colOff>
      <xdr:row>78</xdr:row>
      <xdr:rowOff>17818</xdr:rowOff>
    </xdr:to>
    <xdr:cxnSp macro="">
      <xdr:nvCxnSpPr>
        <xdr:cNvPr id="395" name="直線コネクタ 394"/>
        <xdr:cNvCxnSpPr/>
      </xdr:nvCxnSpPr>
      <xdr:spPr>
        <a:xfrm>
          <a:off x="8750300" y="13348663"/>
          <a:ext cx="889000" cy="4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147013</xdr:rowOff>
    </xdr:from>
    <xdr:to>
      <xdr:col>45</xdr:col>
      <xdr:colOff>177800</xdr:colOff>
      <xdr:row>78</xdr:row>
      <xdr:rowOff>25400</xdr:rowOff>
    </xdr:to>
    <xdr:cxnSp macro="">
      <xdr:nvCxnSpPr>
        <xdr:cNvPr id="398" name="直線コネクタ 397"/>
        <xdr:cNvCxnSpPr/>
      </xdr:nvCxnSpPr>
      <xdr:spPr>
        <a:xfrm flipV="1">
          <a:off x="7861300" y="13348663"/>
          <a:ext cx="889000" cy="4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126071</xdr:rowOff>
    </xdr:from>
    <xdr:to>
      <xdr:col>41</xdr:col>
      <xdr:colOff>50800</xdr:colOff>
      <xdr:row>78</xdr:row>
      <xdr:rowOff>25400</xdr:rowOff>
    </xdr:to>
    <xdr:cxnSp macro="">
      <xdr:nvCxnSpPr>
        <xdr:cNvPr id="401" name="直線コネクタ 400"/>
        <xdr:cNvCxnSpPr/>
      </xdr:nvCxnSpPr>
      <xdr:spPr>
        <a:xfrm>
          <a:off x="6972300" y="13327721"/>
          <a:ext cx="889000" cy="7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143208</xdr:rowOff>
    </xdr:from>
    <xdr:to>
      <xdr:col>55</xdr:col>
      <xdr:colOff>50800</xdr:colOff>
      <xdr:row>78</xdr:row>
      <xdr:rowOff>73358</xdr:rowOff>
    </xdr:to>
    <xdr:sp macro="" textlink="">
      <xdr:nvSpPr>
        <xdr:cNvPr id="411" name="楕円 410"/>
        <xdr:cNvSpPr/>
      </xdr:nvSpPr>
      <xdr:spPr>
        <a:xfrm>
          <a:off x="10426700" y="133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469744" cy="259045"/>
    <xdr:sp macro="" textlink="">
      <xdr:nvSpPr>
        <xdr:cNvPr id="412" name="普通建設事業費 （ うち新規整備　）該当値テキスト"/>
        <xdr:cNvSpPr txBox="1"/>
      </xdr:nvSpPr>
      <xdr:spPr>
        <a:xfrm>
          <a:off x="10528300" y="132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138468</xdr:rowOff>
    </xdr:from>
    <xdr:to>
      <xdr:col>50</xdr:col>
      <xdr:colOff>165100</xdr:colOff>
      <xdr:row>78</xdr:row>
      <xdr:rowOff>68618</xdr:rowOff>
    </xdr:to>
    <xdr:sp macro="" textlink="">
      <xdr:nvSpPr>
        <xdr:cNvPr id="413" name="楕円 412"/>
        <xdr:cNvSpPr/>
      </xdr:nvSpPr>
      <xdr:spPr>
        <a:xfrm>
          <a:off x="9588500" y="1334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59745</xdr:rowOff>
    </xdr:from>
    <xdr:ext cx="534377" cy="259045"/>
    <xdr:sp macro="" textlink="">
      <xdr:nvSpPr>
        <xdr:cNvPr id="414" name="テキスト ボックス 413"/>
        <xdr:cNvSpPr txBox="1"/>
      </xdr:nvSpPr>
      <xdr:spPr>
        <a:xfrm>
          <a:off x="9372111" y="1343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96213</xdr:rowOff>
    </xdr:from>
    <xdr:to>
      <xdr:col>46</xdr:col>
      <xdr:colOff>38100</xdr:colOff>
      <xdr:row>78</xdr:row>
      <xdr:rowOff>26363</xdr:rowOff>
    </xdr:to>
    <xdr:sp macro="" textlink="">
      <xdr:nvSpPr>
        <xdr:cNvPr id="415" name="楕円 414"/>
        <xdr:cNvSpPr/>
      </xdr:nvSpPr>
      <xdr:spPr>
        <a:xfrm>
          <a:off x="8699500" y="132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42890</xdr:rowOff>
    </xdr:from>
    <xdr:ext cx="534377" cy="259045"/>
    <xdr:sp macro="" textlink="">
      <xdr:nvSpPr>
        <xdr:cNvPr id="416" name="テキスト ボックス 415"/>
        <xdr:cNvSpPr txBox="1"/>
      </xdr:nvSpPr>
      <xdr:spPr>
        <a:xfrm>
          <a:off x="8483111" y="130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7" name="楕円 416"/>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18" name="テキスト ボックス 417"/>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75271</xdr:rowOff>
    </xdr:from>
    <xdr:to>
      <xdr:col>36</xdr:col>
      <xdr:colOff>165100</xdr:colOff>
      <xdr:row>78</xdr:row>
      <xdr:rowOff>5421</xdr:rowOff>
    </xdr:to>
    <xdr:sp macro="" textlink="">
      <xdr:nvSpPr>
        <xdr:cNvPr id="419" name="楕円 418"/>
        <xdr:cNvSpPr/>
      </xdr:nvSpPr>
      <xdr:spPr>
        <a:xfrm>
          <a:off x="6921500" y="1327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21948</xdr:rowOff>
    </xdr:from>
    <xdr:ext cx="599010" cy="259045"/>
    <xdr:sp macro="" textlink="">
      <xdr:nvSpPr>
        <xdr:cNvPr id="420" name="テキスト ボックス 419"/>
        <xdr:cNvSpPr txBox="1"/>
      </xdr:nvSpPr>
      <xdr:spPr>
        <a:xfrm>
          <a:off x="6672795" y="1305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142072</xdr:rowOff>
    </xdr:from>
    <xdr:to>
      <xdr:col>55</xdr:col>
      <xdr:colOff>0</xdr:colOff>
      <xdr:row>97</xdr:row>
      <xdr:rowOff>35530</xdr:rowOff>
    </xdr:to>
    <xdr:cxnSp macro="">
      <xdr:nvCxnSpPr>
        <xdr:cNvPr id="449" name="直線コネクタ 448"/>
        <xdr:cNvCxnSpPr/>
      </xdr:nvCxnSpPr>
      <xdr:spPr>
        <a:xfrm>
          <a:off x="9639300" y="16429822"/>
          <a:ext cx="838200" cy="2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142072</xdr:rowOff>
    </xdr:from>
    <xdr:to>
      <xdr:col>50</xdr:col>
      <xdr:colOff>114300</xdr:colOff>
      <xdr:row>96</xdr:row>
      <xdr:rowOff>104049</xdr:rowOff>
    </xdr:to>
    <xdr:cxnSp macro="">
      <xdr:nvCxnSpPr>
        <xdr:cNvPr id="452" name="直線コネクタ 451"/>
        <xdr:cNvCxnSpPr/>
      </xdr:nvCxnSpPr>
      <xdr:spPr>
        <a:xfrm flipV="1">
          <a:off x="8750300" y="16429822"/>
          <a:ext cx="889000" cy="13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104049</xdr:rowOff>
    </xdr:from>
    <xdr:to>
      <xdr:col>45</xdr:col>
      <xdr:colOff>177800</xdr:colOff>
      <xdr:row>97</xdr:row>
      <xdr:rowOff>54431</xdr:rowOff>
    </xdr:to>
    <xdr:cxnSp macro="">
      <xdr:nvCxnSpPr>
        <xdr:cNvPr id="455" name="直線コネクタ 454"/>
        <xdr:cNvCxnSpPr/>
      </xdr:nvCxnSpPr>
      <xdr:spPr>
        <a:xfrm flipV="1">
          <a:off x="7861300" y="16563249"/>
          <a:ext cx="889000" cy="1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54431</xdr:rowOff>
    </xdr:from>
    <xdr:to>
      <xdr:col>41</xdr:col>
      <xdr:colOff>50800</xdr:colOff>
      <xdr:row>98</xdr:row>
      <xdr:rowOff>61446</xdr:rowOff>
    </xdr:to>
    <xdr:cxnSp macro="">
      <xdr:nvCxnSpPr>
        <xdr:cNvPr id="458" name="直線コネクタ 457"/>
        <xdr:cNvCxnSpPr/>
      </xdr:nvCxnSpPr>
      <xdr:spPr>
        <a:xfrm flipV="1">
          <a:off x="6972300" y="16685081"/>
          <a:ext cx="889000" cy="17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156180</xdr:rowOff>
    </xdr:from>
    <xdr:to>
      <xdr:col>55</xdr:col>
      <xdr:colOff>50800</xdr:colOff>
      <xdr:row>97</xdr:row>
      <xdr:rowOff>86330</xdr:rowOff>
    </xdr:to>
    <xdr:sp macro="" textlink="">
      <xdr:nvSpPr>
        <xdr:cNvPr id="468" name="楕円 467"/>
        <xdr:cNvSpPr/>
      </xdr:nvSpPr>
      <xdr:spPr>
        <a:xfrm>
          <a:off x="10426700" y="166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7607</xdr:rowOff>
    </xdr:from>
    <xdr:ext cx="599010" cy="259045"/>
    <xdr:sp macro="" textlink="">
      <xdr:nvSpPr>
        <xdr:cNvPr id="469" name="普通建設事業費 （ うち更新整備　）該当値テキスト"/>
        <xdr:cNvSpPr txBox="1"/>
      </xdr:nvSpPr>
      <xdr:spPr>
        <a:xfrm>
          <a:off x="10528300" y="1646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91272</xdr:rowOff>
    </xdr:from>
    <xdr:to>
      <xdr:col>50</xdr:col>
      <xdr:colOff>165100</xdr:colOff>
      <xdr:row>96</xdr:row>
      <xdr:rowOff>21422</xdr:rowOff>
    </xdr:to>
    <xdr:sp macro="" textlink="">
      <xdr:nvSpPr>
        <xdr:cNvPr id="470" name="楕円 469"/>
        <xdr:cNvSpPr/>
      </xdr:nvSpPr>
      <xdr:spPr>
        <a:xfrm>
          <a:off x="9588500" y="163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37949</xdr:rowOff>
    </xdr:from>
    <xdr:ext cx="599010" cy="259045"/>
    <xdr:sp macro="" textlink="">
      <xdr:nvSpPr>
        <xdr:cNvPr id="471" name="テキスト ボックス 470"/>
        <xdr:cNvSpPr txBox="1"/>
      </xdr:nvSpPr>
      <xdr:spPr>
        <a:xfrm>
          <a:off x="9339795" y="1615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53249</xdr:rowOff>
    </xdr:from>
    <xdr:to>
      <xdr:col>46</xdr:col>
      <xdr:colOff>38100</xdr:colOff>
      <xdr:row>96</xdr:row>
      <xdr:rowOff>154849</xdr:rowOff>
    </xdr:to>
    <xdr:sp macro="" textlink="">
      <xdr:nvSpPr>
        <xdr:cNvPr id="472" name="楕円 471"/>
        <xdr:cNvSpPr/>
      </xdr:nvSpPr>
      <xdr:spPr>
        <a:xfrm>
          <a:off x="8699500" y="165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171376</xdr:rowOff>
    </xdr:from>
    <xdr:ext cx="599010" cy="259045"/>
    <xdr:sp macro="" textlink="">
      <xdr:nvSpPr>
        <xdr:cNvPr id="473" name="テキスト ボックス 472"/>
        <xdr:cNvSpPr txBox="1"/>
      </xdr:nvSpPr>
      <xdr:spPr>
        <a:xfrm>
          <a:off x="8450795" y="1628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3631</xdr:rowOff>
    </xdr:from>
    <xdr:to>
      <xdr:col>41</xdr:col>
      <xdr:colOff>101600</xdr:colOff>
      <xdr:row>97</xdr:row>
      <xdr:rowOff>105231</xdr:rowOff>
    </xdr:to>
    <xdr:sp macro="" textlink="">
      <xdr:nvSpPr>
        <xdr:cNvPr id="474" name="楕円 473"/>
        <xdr:cNvSpPr/>
      </xdr:nvSpPr>
      <xdr:spPr>
        <a:xfrm>
          <a:off x="7810500" y="166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121758</xdr:rowOff>
    </xdr:from>
    <xdr:ext cx="599010" cy="259045"/>
    <xdr:sp macro="" textlink="">
      <xdr:nvSpPr>
        <xdr:cNvPr id="475" name="テキスト ボックス 474"/>
        <xdr:cNvSpPr txBox="1"/>
      </xdr:nvSpPr>
      <xdr:spPr>
        <a:xfrm>
          <a:off x="7561795" y="1640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10646</xdr:rowOff>
    </xdr:from>
    <xdr:to>
      <xdr:col>36</xdr:col>
      <xdr:colOff>165100</xdr:colOff>
      <xdr:row>98</xdr:row>
      <xdr:rowOff>112246</xdr:rowOff>
    </xdr:to>
    <xdr:sp macro="" textlink="">
      <xdr:nvSpPr>
        <xdr:cNvPr id="476" name="楕円 475"/>
        <xdr:cNvSpPr/>
      </xdr:nvSpPr>
      <xdr:spPr>
        <a:xfrm>
          <a:off x="6921500" y="168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103373</xdr:rowOff>
    </xdr:from>
    <xdr:ext cx="534377" cy="259045"/>
    <xdr:sp macro="" textlink="">
      <xdr:nvSpPr>
        <xdr:cNvPr id="477" name="テキスト ボックス 476"/>
        <xdr:cNvSpPr txBox="1"/>
      </xdr:nvSpPr>
      <xdr:spPr>
        <a:xfrm>
          <a:off x="6705111" y="169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33272</xdr:rowOff>
    </xdr:from>
    <xdr:to>
      <xdr:col>85</xdr:col>
      <xdr:colOff>127000</xdr:colOff>
      <xdr:row>39</xdr:row>
      <xdr:rowOff>44450</xdr:rowOff>
    </xdr:to>
    <xdr:cxnSp macro="">
      <xdr:nvCxnSpPr>
        <xdr:cNvPr id="506" name="直線コネクタ 505"/>
        <xdr:cNvCxnSpPr/>
      </xdr:nvCxnSpPr>
      <xdr:spPr>
        <a:xfrm flipV="1">
          <a:off x="15481300" y="6719822"/>
          <a:ext cx="8382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25149</xdr:rowOff>
    </xdr:from>
    <xdr:to>
      <xdr:col>71</xdr:col>
      <xdr:colOff>177800</xdr:colOff>
      <xdr:row>39</xdr:row>
      <xdr:rowOff>44450</xdr:rowOff>
    </xdr:to>
    <xdr:cxnSp macro="">
      <xdr:nvCxnSpPr>
        <xdr:cNvPr id="515" name="直線コネクタ 514"/>
        <xdr:cNvCxnSpPr/>
      </xdr:nvCxnSpPr>
      <xdr:spPr>
        <a:xfrm>
          <a:off x="12814300" y="6711699"/>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153922</xdr:rowOff>
    </xdr:from>
    <xdr:to>
      <xdr:col>85</xdr:col>
      <xdr:colOff>177800</xdr:colOff>
      <xdr:row>39</xdr:row>
      <xdr:rowOff>84072</xdr:rowOff>
    </xdr:to>
    <xdr:sp macro="" textlink="">
      <xdr:nvSpPr>
        <xdr:cNvPr id="525" name="楕円 524"/>
        <xdr:cNvSpPr/>
      </xdr:nvSpPr>
      <xdr:spPr>
        <a:xfrm>
          <a:off x="16268700" y="666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145799</xdr:rowOff>
    </xdr:from>
    <xdr:to>
      <xdr:col>67</xdr:col>
      <xdr:colOff>101600</xdr:colOff>
      <xdr:row>39</xdr:row>
      <xdr:rowOff>75949</xdr:rowOff>
    </xdr:to>
    <xdr:sp macro="" textlink="">
      <xdr:nvSpPr>
        <xdr:cNvPr id="533" name="楕円 532"/>
        <xdr:cNvSpPr/>
      </xdr:nvSpPr>
      <xdr:spPr>
        <a:xfrm>
          <a:off x="12763500" y="66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67076</xdr:rowOff>
    </xdr:from>
    <xdr:ext cx="534377" cy="259045"/>
    <xdr:sp macro="" textlink="">
      <xdr:nvSpPr>
        <xdr:cNvPr id="534" name="テキスト ボックス 533"/>
        <xdr:cNvSpPr txBox="1"/>
      </xdr:nvSpPr>
      <xdr:spPr>
        <a:xfrm>
          <a:off x="12547111" y="67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136860</xdr:rowOff>
    </xdr:from>
    <xdr:to>
      <xdr:col>85</xdr:col>
      <xdr:colOff>127000</xdr:colOff>
      <xdr:row>76</xdr:row>
      <xdr:rowOff>138956</xdr:rowOff>
    </xdr:to>
    <xdr:cxnSp macro="">
      <xdr:nvCxnSpPr>
        <xdr:cNvPr id="620" name="直線コネクタ 619"/>
        <xdr:cNvCxnSpPr/>
      </xdr:nvCxnSpPr>
      <xdr:spPr>
        <a:xfrm flipV="1">
          <a:off x="15481300" y="13167060"/>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138956</xdr:rowOff>
    </xdr:from>
    <xdr:to>
      <xdr:col>81</xdr:col>
      <xdr:colOff>50800</xdr:colOff>
      <xdr:row>77</xdr:row>
      <xdr:rowOff>14467</xdr:rowOff>
    </xdr:to>
    <xdr:cxnSp macro="">
      <xdr:nvCxnSpPr>
        <xdr:cNvPr id="623" name="直線コネクタ 622"/>
        <xdr:cNvCxnSpPr/>
      </xdr:nvCxnSpPr>
      <xdr:spPr>
        <a:xfrm flipV="1">
          <a:off x="14592300" y="13169156"/>
          <a:ext cx="8890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14467</xdr:rowOff>
    </xdr:from>
    <xdr:to>
      <xdr:col>76</xdr:col>
      <xdr:colOff>114300</xdr:colOff>
      <xdr:row>77</xdr:row>
      <xdr:rowOff>36331</xdr:rowOff>
    </xdr:to>
    <xdr:cxnSp macro="">
      <xdr:nvCxnSpPr>
        <xdr:cNvPr id="626" name="直線コネクタ 625"/>
        <xdr:cNvCxnSpPr/>
      </xdr:nvCxnSpPr>
      <xdr:spPr>
        <a:xfrm flipV="1">
          <a:off x="13703300" y="13216117"/>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33679</xdr:rowOff>
    </xdr:from>
    <xdr:to>
      <xdr:col>71</xdr:col>
      <xdr:colOff>177800</xdr:colOff>
      <xdr:row>77</xdr:row>
      <xdr:rowOff>36331</xdr:rowOff>
    </xdr:to>
    <xdr:cxnSp macro="">
      <xdr:nvCxnSpPr>
        <xdr:cNvPr id="629" name="直線コネクタ 628"/>
        <xdr:cNvCxnSpPr/>
      </xdr:nvCxnSpPr>
      <xdr:spPr>
        <a:xfrm>
          <a:off x="12814300" y="1323532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86060</xdr:rowOff>
    </xdr:from>
    <xdr:to>
      <xdr:col>85</xdr:col>
      <xdr:colOff>177800</xdr:colOff>
      <xdr:row>77</xdr:row>
      <xdr:rowOff>16210</xdr:rowOff>
    </xdr:to>
    <xdr:sp macro="" textlink="">
      <xdr:nvSpPr>
        <xdr:cNvPr id="639" name="楕円 638"/>
        <xdr:cNvSpPr/>
      </xdr:nvSpPr>
      <xdr:spPr>
        <a:xfrm>
          <a:off x="16268700" y="131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108937</xdr:rowOff>
    </xdr:from>
    <xdr:ext cx="599010" cy="259045"/>
    <xdr:sp macro="" textlink="">
      <xdr:nvSpPr>
        <xdr:cNvPr id="640" name="公債費該当値テキスト"/>
        <xdr:cNvSpPr txBox="1"/>
      </xdr:nvSpPr>
      <xdr:spPr>
        <a:xfrm>
          <a:off x="16370300" y="1296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88156</xdr:rowOff>
    </xdr:from>
    <xdr:to>
      <xdr:col>81</xdr:col>
      <xdr:colOff>101600</xdr:colOff>
      <xdr:row>77</xdr:row>
      <xdr:rowOff>18306</xdr:rowOff>
    </xdr:to>
    <xdr:sp macro="" textlink="">
      <xdr:nvSpPr>
        <xdr:cNvPr id="641" name="楕円 640"/>
        <xdr:cNvSpPr/>
      </xdr:nvSpPr>
      <xdr:spPr>
        <a:xfrm>
          <a:off x="15430500" y="131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34832</xdr:rowOff>
    </xdr:from>
    <xdr:ext cx="599010" cy="259045"/>
    <xdr:sp macro="" textlink="">
      <xdr:nvSpPr>
        <xdr:cNvPr id="642" name="テキスト ボックス 641"/>
        <xdr:cNvSpPr txBox="1"/>
      </xdr:nvSpPr>
      <xdr:spPr>
        <a:xfrm>
          <a:off x="15181795" y="1289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135117</xdr:rowOff>
    </xdr:from>
    <xdr:to>
      <xdr:col>76</xdr:col>
      <xdr:colOff>165100</xdr:colOff>
      <xdr:row>77</xdr:row>
      <xdr:rowOff>65267</xdr:rowOff>
    </xdr:to>
    <xdr:sp macro="" textlink="">
      <xdr:nvSpPr>
        <xdr:cNvPr id="643" name="楕円 642"/>
        <xdr:cNvSpPr/>
      </xdr:nvSpPr>
      <xdr:spPr>
        <a:xfrm>
          <a:off x="14541500" y="131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81794</xdr:rowOff>
    </xdr:from>
    <xdr:ext cx="599010" cy="259045"/>
    <xdr:sp macro="" textlink="">
      <xdr:nvSpPr>
        <xdr:cNvPr id="644" name="テキスト ボックス 643"/>
        <xdr:cNvSpPr txBox="1"/>
      </xdr:nvSpPr>
      <xdr:spPr>
        <a:xfrm>
          <a:off x="14292795" y="1294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156981</xdr:rowOff>
    </xdr:from>
    <xdr:to>
      <xdr:col>72</xdr:col>
      <xdr:colOff>38100</xdr:colOff>
      <xdr:row>77</xdr:row>
      <xdr:rowOff>87131</xdr:rowOff>
    </xdr:to>
    <xdr:sp macro="" textlink="">
      <xdr:nvSpPr>
        <xdr:cNvPr id="645" name="楕円 644"/>
        <xdr:cNvSpPr/>
      </xdr:nvSpPr>
      <xdr:spPr>
        <a:xfrm>
          <a:off x="13652500" y="131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103658</xdr:rowOff>
    </xdr:from>
    <xdr:ext cx="599010" cy="259045"/>
    <xdr:sp macro="" textlink="">
      <xdr:nvSpPr>
        <xdr:cNvPr id="646" name="テキスト ボックス 645"/>
        <xdr:cNvSpPr txBox="1"/>
      </xdr:nvSpPr>
      <xdr:spPr>
        <a:xfrm>
          <a:off x="13403795" y="1296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154329</xdr:rowOff>
    </xdr:from>
    <xdr:to>
      <xdr:col>67</xdr:col>
      <xdr:colOff>101600</xdr:colOff>
      <xdr:row>77</xdr:row>
      <xdr:rowOff>84479</xdr:rowOff>
    </xdr:to>
    <xdr:sp macro="" textlink="">
      <xdr:nvSpPr>
        <xdr:cNvPr id="647" name="楕円 646"/>
        <xdr:cNvSpPr/>
      </xdr:nvSpPr>
      <xdr:spPr>
        <a:xfrm>
          <a:off x="12763500" y="131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101006</xdr:rowOff>
    </xdr:from>
    <xdr:ext cx="599010" cy="259045"/>
    <xdr:sp macro="" textlink="">
      <xdr:nvSpPr>
        <xdr:cNvPr id="648" name="テキスト ボックス 647"/>
        <xdr:cNvSpPr txBox="1"/>
      </xdr:nvSpPr>
      <xdr:spPr>
        <a:xfrm>
          <a:off x="12514795" y="1295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8086</xdr:rowOff>
    </xdr:from>
    <xdr:to>
      <xdr:col>85</xdr:col>
      <xdr:colOff>127000</xdr:colOff>
      <xdr:row>98</xdr:row>
      <xdr:rowOff>77253</xdr:rowOff>
    </xdr:to>
    <xdr:cxnSp macro="">
      <xdr:nvCxnSpPr>
        <xdr:cNvPr id="675" name="直線コネクタ 674"/>
        <xdr:cNvCxnSpPr/>
      </xdr:nvCxnSpPr>
      <xdr:spPr>
        <a:xfrm>
          <a:off x="15481300" y="16638736"/>
          <a:ext cx="838200" cy="24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8086</xdr:rowOff>
    </xdr:from>
    <xdr:to>
      <xdr:col>81</xdr:col>
      <xdr:colOff>50800</xdr:colOff>
      <xdr:row>98</xdr:row>
      <xdr:rowOff>28262</xdr:rowOff>
    </xdr:to>
    <xdr:cxnSp macro="">
      <xdr:nvCxnSpPr>
        <xdr:cNvPr id="678" name="直線コネクタ 677"/>
        <xdr:cNvCxnSpPr/>
      </xdr:nvCxnSpPr>
      <xdr:spPr>
        <a:xfrm flipV="1">
          <a:off x="14592300" y="16638736"/>
          <a:ext cx="889000" cy="19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28262</xdr:rowOff>
    </xdr:from>
    <xdr:to>
      <xdr:col>76</xdr:col>
      <xdr:colOff>114300</xdr:colOff>
      <xdr:row>98</xdr:row>
      <xdr:rowOff>125391</xdr:rowOff>
    </xdr:to>
    <xdr:cxnSp macro="">
      <xdr:nvCxnSpPr>
        <xdr:cNvPr id="681" name="直線コネクタ 680"/>
        <xdr:cNvCxnSpPr/>
      </xdr:nvCxnSpPr>
      <xdr:spPr>
        <a:xfrm flipV="1">
          <a:off x="13703300" y="16830362"/>
          <a:ext cx="889000" cy="9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111381</xdr:rowOff>
    </xdr:from>
    <xdr:to>
      <xdr:col>71</xdr:col>
      <xdr:colOff>177800</xdr:colOff>
      <xdr:row>98</xdr:row>
      <xdr:rowOff>125391</xdr:rowOff>
    </xdr:to>
    <xdr:cxnSp macro="">
      <xdr:nvCxnSpPr>
        <xdr:cNvPr id="684" name="直線コネクタ 683"/>
        <xdr:cNvCxnSpPr/>
      </xdr:nvCxnSpPr>
      <xdr:spPr>
        <a:xfrm>
          <a:off x="12814300" y="16913481"/>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26453</xdr:rowOff>
    </xdr:from>
    <xdr:to>
      <xdr:col>85</xdr:col>
      <xdr:colOff>177800</xdr:colOff>
      <xdr:row>98</xdr:row>
      <xdr:rowOff>128053</xdr:rowOff>
    </xdr:to>
    <xdr:sp macro="" textlink="">
      <xdr:nvSpPr>
        <xdr:cNvPr id="694" name="楕円 693"/>
        <xdr:cNvSpPr/>
      </xdr:nvSpPr>
      <xdr:spPr>
        <a:xfrm>
          <a:off x="16268700" y="1682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130396</xdr:rowOff>
    </xdr:from>
    <xdr:ext cx="534377" cy="259045"/>
    <xdr:sp macro="" textlink="">
      <xdr:nvSpPr>
        <xdr:cNvPr id="695" name="積立金該当値テキスト"/>
        <xdr:cNvSpPr txBox="1"/>
      </xdr:nvSpPr>
      <xdr:spPr>
        <a:xfrm>
          <a:off x="16370300" y="167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128736</xdr:rowOff>
    </xdr:from>
    <xdr:to>
      <xdr:col>81</xdr:col>
      <xdr:colOff>101600</xdr:colOff>
      <xdr:row>97</xdr:row>
      <xdr:rowOff>58886</xdr:rowOff>
    </xdr:to>
    <xdr:sp macro="" textlink="">
      <xdr:nvSpPr>
        <xdr:cNvPr id="696" name="楕円 695"/>
        <xdr:cNvSpPr/>
      </xdr:nvSpPr>
      <xdr:spPr>
        <a:xfrm>
          <a:off x="15430500" y="165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75413</xdr:rowOff>
    </xdr:from>
    <xdr:ext cx="599010" cy="259045"/>
    <xdr:sp macro="" textlink="">
      <xdr:nvSpPr>
        <xdr:cNvPr id="697" name="テキスト ボックス 696"/>
        <xdr:cNvSpPr txBox="1"/>
      </xdr:nvSpPr>
      <xdr:spPr>
        <a:xfrm>
          <a:off x="15181795" y="1636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148912</xdr:rowOff>
    </xdr:from>
    <xdr:to>
      <xdr:col>76</xdr:col>
      <xdr:colOff>165100</xdr:colOff>
      <xdr:row>98</xdr:row>
      <xdr:rowOff>79062</xdr:rowOff>
    </xdr:to>
    <xdr:sp macro="" textlink="">
      <xdr:nvSpPr>
        <xdr:cNvPr id="698" name="楕円 697"/>
        <xdr:cNvSpPr/>
      </xdr:nvSpPr>
      <xdr:spPr>
        <a:xfrm>
          <a:off x="14541500" y="167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95589</xdr:rowOff>
    </xdr:from>
    <xdr:ext cx="599010" cy="259045"/>
    <xdr:sp macro="" textlink="">
      <xdr:nvSpPr>
        <xdr:cNvPr id="699" name="テキスト ボックス 698"/>
        <xdr:cNvSpPr txBox="1"/>
      </xdr:nvSpPr>
      <xdr:spPr>
        <a:xfrm>
          <a:off x="14292795" y="1655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74591</xdr:rowOff>
    </xdr:from>
    <xdr:to>
      <xdr:col>72</xdr:col>
      <xdr:colOff>38100</xdr:colOff>
      <xdr:row>99</xdr:row>
      <xdr:rowOff>4741</xdr:rowOff>
    </xdr:to>
    <xdr:sp macro="" textlink="">
      <xdr:nvSpPr>
        <xdr:cNvPr id="700" name="楕円 699"/>
        <xdr:cNvSpPr/>
      </xdr:nvSpPr>
      <xdr:spPr>
        <a:xfrm>
          <a:off x="13652500" y="168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167318</xdr:rowOff>
    </xdr:from>
    <xdr:ext cx="534377" cy="259045"/>
    <xdr:sp macro="" textlink="">
      <xdr:nvSpPr>
        <xdr:cNvPr id="701" name="テキスト ボックス 700"/>
        <xdr:cNvSpPr txBox="1"/>
      </xdr:nvSpPr>
      <xdr:spPr>
        <a:xfrm>
          <a:off x="13436111" y="169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60581</xdr:rowOff>
    </xdr:from>
    <xdr:to>
      <xdr:col>67</xdr:col>
      <xdr:colOff>101600</xdr:colOff>
      <xdr:row>98</xdr:row>
      <xdr:rowOff>162181</xdr:rowOff>
    </xdr:to>
    <xdr:sp macro="" textlink="">
      <xdr:nvSpPr>
        <xdr:cNvPr id="702" name="楕円 701"/>
        <xdr:cNvSpPr/>
      </xdr:nvSpPr>
      <xdr:spPr>
        <a:xfrm>
          <a:off x="12763500" y="168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153308</xdr:rowOff>
    </xdr:from>
    <xdr:ext cx="534377" cy="259045"/>
    <xdr:sp macro="" textlink="">
      <xdr:nvSpPr>
        <xdr:cNvPr id="703" name="テキスト ボックス 702"/>
        <xdr:cNvSpPr txBox="1"/>
      </xdr:nvSpPr>
      <xdr:spPr>
        <a:xfrm>
          <a:off x="12547111" y="169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42240</xdr:rowOff>
    </xdr:from>
    <xdr:to>
      <xdr:col>116</xdr:col>
      <xdr:colOff>63500</xdr:colOff>
      <xdr:row>39</xdr:row>
      <xdr:rowOff>44450</xdr:rowOff>
    </xdr:to>
    <xdr:cxnSp macro="">
      <xdr:nvCxnSpPr>
        <xdr:cNvPr id="732" name="直線コネクタ 731"/>
        <xdr:cNvCxnSpPr/>
      </xdr:nvCxnSpPr>
      <xdr:spPr>
        <a:xfrm flipV="1">
          <a:off x="21323300" y="6728790"/>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162890</xdr:rowOff>
    </xdr:from>
    <xdr:to>
      <xdr:col>116</xdr:col>
      <xdr:colOff>114300</xdr:colOff>
      <xdr:row>39</xdr:row>
      <xdr:rowOff>93040</xdr:rowOff>
    </xdr:to>
    <xdr:sp macro="" textlink="">
      <xdr:nvSpPr>
        <xdr:cNvPr id="751" name="楕円 750"/>
        <xdr:cNvSpPr/>
      </xdr:nvSpPr>
      <xdr:spPr>
        <a:xfrm>
          <a:off x="221107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77817</xdr:rowOff>
    </xdr:from>
    <xdr:ext cx="313932" cy="259045"/>
    <xdr:sp macro="" textlink="">
      <xdr:nvSpPr>
        <xdr:cNvPr id="752" name="投資及び出資金該当値テキスト"/>
        <xdr:cNvSpPr txBox="1"/>
      </xdr:nvSpPr>
      <xdr:spPr>
        <a:xfrm>
          <a:off x="22212300" y="6592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55747</xdr:rowOff>
    </xdr:from>
    <xdr:to>
      <xdr:col>116</xdr:col>
      <xdr:colOff>63500</xdr:colOff>
      <xdr:row>76</xdr:row>
      <xdr:rowOff>33728</xdr:rowOff>
    </xdr:to>
    <xdr:cxnSp macro="">
      <xdr:nvCxnSpPr>
        <xdr:cNvPr id="846" name="直線コネクタ 845"/>
        <xdr:cNvCxnSpPr/>
      </xdr:nvCxnSpPr>
      <xdr:spPr>
        <a:xfrm>
          <a:off x="21323300" y="12914497"/>
          <a:ext cx="838200" cy="1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55747</xdr:rowOff>
    </xdr:from>
    <xdr:to>
      <xdr:col>111</xdr:col>
      <xdr:colOff>177800</xdr:colOff>
      <xdr:row>75</xdr:row>
      <xdr:rowOff>92966</xdr:rowOff>
    </xdr:to>
    <xdr:cxnSp macro="">
      <xdr:nvCxnSpPr>
        <xdr:cNvPr id="849" name="直線コネクタ 848"/>
        <xdr:cNvCxnSpPr/>
      </xdr:nvCxnSpPr>
      <xdr:spPr>
        <a:xfrm flipV="1">
          <a:off x="20434300" y="12914497"/>
          <a:ext cx="889000" cy="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92966</xdr:rowOff>
    </xdr:from>
    <xdr:to>
      <xdr:col>107</xdr:col>
      <xdr:colOff>50800</xdr:colOff>
      <xdr:row>76</xdr:row>
      <xdr:rowOff>26101</xdr:rowOff>
    </xdr:to>
    <xdr:cxnSp macro="">
      <xdr:nvCxnSpPr>
        <xdr:cNvPr id="852" name="直線コネクタ 851"/>
        <xdr:cNvCxnSpPr/>
      </xdr:nvCxnSpPr>
      <xdr:spPr>
        <a:xfrm flipV="1">
          <a:off x="19545300" y="12951716"/>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12137</xdr:rowOff>
    </xdr:from>
    <xdr:to>
      <xdr:col>102</xdr:col>
      <xdr:colOff>114300</xdr:colOff>
      <xdr:row>76</xdr:row>
      <xdr:rowOff>26101</xdr:rowOff>
    </xdr:to>
    <xdr:cxnSp macro="">
      <xdr:nvCxnSpPr>
        <xdr:cNvPr id="855" name="直線コネクタ 854"/>
        <xdr:cNvCxnSpPr/>
      </xdr:nvCxnSpPr>
      <xdr:spPr>
        <a:xfrm>
          <a:off x="18656300" y="13042337"/>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154378</xdr:rowOff>
    </xdr:from>
    <xdr:to>
      <xdr:col>116</xdr:col>
      <xdr:colOff>114300</xdr:colOff>
      <xdr:row>76</xdr:row>
      <xdr:rowOff>84528</xdr:rowOff>
    </xdr:to>
    <xdr:sp macro="" textlink="">
      <xdr:nvSpPr>
        <xdr:cNvPr id="865" name="楕円 864"/>
        <xdr:cNvSpPr/>
      </xdr:nvSpPr>
      <xdr:spPr>
        <a:xfrm>
          <a:off x="22110700" y="130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5806</xdr:rowOff>
    </xdr:from>
    <xdr:ext cx="599010" cy="259045"/>
    <xdr:sp macro="" textlink="">
      <xdr:nvSpPr>
        <xdr:cNvPr id="866" name="繰出金該当値テキスト"/>
        <xdr:cNvSpPr txBox="1"/>
      </xdr:nvSpPr>
      <xdr:spPr>
        <a:xfrm>
          <a:off x="22212300" y="1286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4947</xdr:rowOff>
    </xdr:from>
    <xdr:to>
      <xdr:col>112</xdr:col>
      <xdr:colOff>38100</xdr:colOff>
      <xdr:row>75</xdr:row>
      <xdr:rowOff>106547</xdr:rowOff>
    </xdr:to>
    <xdr:sp macro="" textlink="">
      <xdr:nvSpPr>
        <xdr:cNvPr id="867" name="楕円 866"/>
        <xdr:cNvSpPr/>
      </xdr:nvSpPr>
      <xdr:spPr>
        <a:xfrm>
          <a:off x="21272500" y="128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123074</xdr:rowOff>
    </xdr:from>
    <xdr:ext cx="599010" cy="259045"/>
    <xdr:sp macro="" textlink="">
      <xdr:nvSpPr>
        <xdr:cNvPr id="868" name="テキスト ボックス 867"/>
        <xdr:cNvSpPr txBox="1"/>
      </xdr:nvSpPr>
      <xdr:spPr>
        <a:xfrm>
          <a:off x="21023795" y="1263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42166</xdr:rowOff>
    </xdr:from>
    <xdr:to>
      <xdr:col>107</xdr:col>
      <xdr:colOff>101600</xdr:colOff>
      <xdr:row>75</xdr:row>
      <xdr:rowOff>143766</xdr:rowOff>
    </xdr:to>
    <xdr:sp macro="" textlink="">
      <xdr:nvSpPr>
        <xdr:cNvPr id="869" name="楕円 868"/>
        <xdr:cNvSpPr/>
      </xdr:nvSpPr>
      <xdr:spPr>
        <a:xfrm>
          <a:off x="20383500" y="129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160293</xdr:rowOff>
    </xdr:from>
    <xdr:ext cx="599010" cy="259045"/>
    <xdr:sp macro="" textlink="">
      <xdr:nvSpPr>
        <xdr:cNvPr id="870" name="テキスト ボックス 869"/>
        <xdr:cNvSpPr txBox="1"/>
      </xdr:nvSpPr>
      <xdr:spPr>
        <a:xfrm>
          <a:off x="20134795" y="1267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146751</xdr:rowOff>
    </xdr:from>
    <xdr:to>
      <xdr:col>102</xdr:col>
      <xdr:colOff>165100</xdr:colOff>
      <xdr:row>76</xdr:row>
      <xdr:rowOff>76901</xdr:rowOff>
    </xdr:to>
    <xdr:sp macro="" textlink="">
      <xdr:nvSpPr>
        <xdr:cNvPr id="871" name="楕円 870"/>
        <xdr:cNvSpPr/>
      </xdr:nvSpPr>
      <xdr:spPr>
        <a:xfrm>
          <a:off x="19494500" y="130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93428</xdr:rowOff>
    </xdr:from>
    <xdr:ext cx="599010" cy="259045"/>
    <xdr:sp macro="" textlink="">
      <xdr:nvSpPr>
        <xdr:cNvPr id="872" name="テキスト ボックス 871"/>
        <xdr:cNvSpPr txBox="1"/>
      </xdr:nvSpPr>
      <xdr:spPr>
        <a:xfrm>
          <a:off x="19245795" y="1278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132787</xdr:rowOff>
    </xdr:from>
    <xdr:to>
      <xdr:col>98</xdr:col>
      <xdr:colOff>38100</xdr:colOff>
      <xdr:row>76</xdr:row>
      <xdr:rowOff>62937</xdr:rowOff>
    </xdr:to>
    <xdr:sp macro="" textlink="">
      <xdr:nvSpPr>
        <xdr:cNvPr id="873" name="楕円 872"/>
        <xdr:cNvSpPr/>
      </xdr:nvSpPr>
      <xdr:spPr>
        <a:xfrm>
          <a:off x="18605500" y="129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79464</xdr:rowOff>
    </xdr:from>
    <xdr:ext cx="599010" cy="259045"/>
    <xdr:sp macro="" textlink="">
      <xdr:nvSpPr>
        <xdr:cNvPr id="874" name="テキスト ボックス 873"/>
        <xdr:cNvSpPr txBox="1"/>
      </xdr:nvSpPr>
      <xdr:spPr>
        <a:xfrm>
          <a:off x="18356795" y="1276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類似団体内平均値と比べて大きく乖離かつｺｽﾄ増加率が顕著な性質別経費は、人件費（令和３年度対比 </a:t>
          </a:r>
          <a:r>
            <a:rPr kumimoji="1" lang="en-US" altLang="ja-JP" sz="1050" b="0" i="0" baseline="0">
              <a:solidFill>
                <a:schemeClr val="dk1"/>
              </a:solidFill>
              <a:effectLst/>
              <a:latin typeface="+mn-lt"/>
              <a:ea typeface="+mn-ea"/>
              <a:cs typeface="+mn-cs"/>
            </a:rPr>
            <a:t>0.2% </a:t>
          </a:r>
          <a:r>
            <a:rPr kumimoji="1" lang="ja-JP" altLang="ja-JP" sz="1050" b="0" i="0" baseline="0">
              <a:solidFill>
                <a:schemeClr val="dk1"/>
              </a:solidFill>
              <a:effectLst/>
              <a:latin typeface="+mn-lt"/>
              <a:ea typeface="+mn-ea"/>
              <a:cs typeface="+mn-cs"/>
            </a:rPr>
            <a:t>増（直近</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ヵ年の類似団体平均値差額 </a:t>
          </a:r>
          <a:r>
            <a:rPr kumimoji="1" lang="en-US" altLang="ja-JP" sz="1050" b="0" i="0" baseline="0">
              <a:solidFill>
                <a:schemeClr val="dk1"/>
              </a:solidFill>
              <a:effectLst/>
              <a:latin typeface="+mn-lt"/>
              <a:ea typeface="+mn-ea"/>
              <a:cs typeface="+mn-cs"/>
            </a:rPr>
            <a:t>5.5%</a:t>
          </a:r>
          <a:r>
            <a:rPr kumimoji="1" lang="ja-JP" altLang="ja-JP" sz="1050" b="0" i="0" baseline="0">
              <a:solidFill>
                <a:schemeClr val="dk1"/>
              </a:solidFill>
              <a:effectLst/>
              <a:latin typeface="+mn-lt"/>
              <a:ea typeface="+mn-ea"/>
              <a:cs typeface="+mn-cs"/>
            </a:rPr>
            <a:t>減））、補助費等（令和３年度対比 </a:t>
          </a:r>
          <a:r>
            <a:rPr kumimoji="1" lang="en-US" altLang="ja-JP" sz="1050" b="0" i="0" baseline="0">
              <a:solidFill>
                <a:schemeClr val="dk1"/>
              </a:solidFill>
              <a:effectLst/>
              <a:latin typeface="+mn-lt"/>
              <a:ea typeface="+mn-ea"/>
              <a:cs typeface="+mn-cs"/>
            </a:rPr>
            <a:t>3.7% </a:t>
          </a:r>
          <a:r>
            <a:rPr kumimoji="1" lang="ja-JP" altLang="ja-JP" sz="1050" b="0" i="0" baseline="0">
              <a:solidFill>
                <a:schemeClr val="dk1"/>
              </a:solidFill>
              <a:effectLst/>
              <a:latin typeface="+mn-lt"/>
              <a:ea typeface="+mn-ea"/>
              <a:cs typeface="+mn-cs"/>
            </a:rPr>
            <a:t>増（直近</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ヵ年の類似団体平均値差額 </a:t>
          </a:r>
          <a:r>
            <a:rPr kumimoji="1" lang="en-US" altLang="ja-JP" sz="1050" b="0" i="0" baseline="0">
              <a:solidFill>
                <a:schemeClr val="dk1"/>
              </a:solidFill>
              <a:effectLst/>
              <a:latin typeface="+mn-lt"/>
              <a:ea typeface="+mn-ea"/>
              <a:cs typeface="+mn-cs"/>
            </a:rPr>
            <a:t>1.6%</a:t>
          </a:r>
          <a:r>
            <a:rPr kumimoji="1" lang="ja-JP" altLang="ja-JP" sz="1050" b="0" i="0" baseline="0">
              <a:solidFill>
                <a:schemeClr val="dk1"/>
              </a:solidFill>
              <a:effectLst/>
              <a:latin typeface="+mn-lt"/>
              <a:ea typeface="+mn-ea"/>
              <a:cs typeface="+mn-cs"/>
            </a:rPr>
            <a:t>減））、並びに物件費（令和３年度対比 </a:t>
          </a:r>
          <a:r>
            <a:rPr kumimoji="1" lang="en-US" altLang="ja-JP" sz="1050" b="0" i="0" baseline="0">
              <a:solidFill>
                <a:schemeClr val="dk1"/>
              </a:solidFill>
              <a:effectLst/>
              <a:latin typeface="+mn-lt"/>
              <a:ea typeface="+mn-ea"/>
              <a:cs typeface="+mn-cs"/>
            </a:rPr>
            <a:t>37.7% 増</a:t>
          </a:r>
          <a:r>
            <a:rPr kumimoji="1" lang="ja-JP" altLang="ja-JP" sz="1050" b="0" i="0" baseline="0">
              <a:solidFill>
                <a:schemeClr val="dk1"/>
              </a:solidFill>
              <a:effectLst/>
              <a:latin typeface="+mn-lt"/>
              <a:ea typeface="+mn-ea"/>
              <a:cs typeface="+mn-cs"/>
            </a:rPr>
            <a:t>（直近</a:t>
          </a:r>
          <a:r>
            <a:rPr kumimoji="1" lang="en-US" altLang="ja-JP" sz="1050" b="0" i="0" baseline="0">
              <a:solidFill>
                <a:schemeClr val="dk1"/>
              </a:solidFill>
              <a:effectLst/>
              <a:latin typeface="+mn-lt"/>
              <a:ea typeface="+mn-ea"/>
              <a:cs typeface="+mn-cs"/>
            </a:rPr>
            <a:t>2</a:t>
          </a:r>
          <a:r>
            <a:rPr kumimoji="1" lang="ja-JP" altLang="ja-JP" sz="1050" b="0" i="0" baseline="0">
              <a:solidFill>
                <a:schemeClr val="dk1"/>
              </a:solidFill>
              <a:effectLst/>
              <a:latin typeface="+mn-lt"/>
              <a:ea typeface="+mn-ea"/>
              <a:cs typeface="+mn-cs"/>
            </a:rPr>
            <a:t>ヵ年の類似団体平均値差額 </a:t>
          </a:r>
          <a:r>
            <a:rPr kumimoji="1" lang="en-US" altLang="ja-JP" sz="1050" b="0" i="0" baseline="0">
              <a:solidFill>
                <a:schemeClr val="dk1"/>
              </a:solidFill>
              <a:effectLst/>
              <a:latin typeface="+mn-lt"/>
              <a:ea typeface="+mn-ea"/>
              <a:cs typeface="+mn-cs"/>
            </a:rPr>
            <a:t>58.2%増</a:t>
          </a:r>
          <a:r>
            <a:rPr kumimoji="1" lang="ja-JP" altLang="ja-JP" sz="1050" b="0" i="0" baseline="0">
              <a:solidFill>
                <a:schemeClr val="dk1"/>
              </a:solidFill>
              <a:effectLst/>
              <a:latin typeface="+mn-lt"/>
              <a:ea typeface="+mn-ea"/>
              <a:cs typeface="+mn-cs"/>
            </a:rPr>
            <a:t>））であった。増加の要因は、人件費を除き、ｺﾛﾅ禍における施策に合わせ、ゼロカーボン推進による持続可能なむらづくりの基盤を構築によるものが大きい。人件費の主な要因である職員数が人口千人当たりの職員数を類似団体平均と比較すると多い状況にあるが、新規採用は退職者の補充を原則とした行政運営を継続し、住民サービスを低下させることなく、より適正な定員管理に努めている。また、人件費抑制のため、施設等の管理業務を外部へ委託、並びに指定管理者制度の導入によって、維持管理等の経常経費の圧縮を民間ノウハウを取り入れながら進めている。人件費、物件費並びに補助費等を合わせた経常経費率が約７割を占めている財政構造を見直す具体的な計画として、赤井川村財政健全化アクションプランを策定し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今後においても公共施設等総合管理計画等に基づく公共施設等の長寿命化による維持管理費等の見直しや一部施設において指定管理者制度を継続しながら、より一層の歳出削減と行政の効率化に取り組むとともに、消費的性質の経費を要する事業そのものの意義や提供しているサービス自体の必要性及び事業としての持続可能性について検討す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北海道赤井川村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
992
280.09
2,796,527
2,708,329
80,946
1,480,766
2,245,600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102019</xdr:rowOff>
    </xdr:from>
    <xdr:to>
      <xdr:col>24</xdr:col>
      <xdr:colOff>63500</xdr:colOff>
      <xdr:row>34</xdr:row>
      <xdr:rowOff>113087</xdr:rowOff>
    </xdr:to>
    <xdr:cxnSp macro="">
      <xdr:nvCxnSpPr>
        <xdr:cNvPr id="60" name="直線コネクタ 59"/>
        <xdr:cNvCxnSpPr/>
      </xdr:nvCxnSpPr>
      <xdr:spPr>
        <a:xfrm>
          <a:off x="3797300" y="5931319"/>
          <a:ext cx="8382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102019</xdr:rowOff>
    </xdr:from>
    <xdr:to>
      <xdr:col>19</xdr:col>
      <xdr:colOff>177800</xdr:colOff>
      <xdr:row>34</xdr:row>
      <xdr:rowOff>150158</xdr:rowOff>
    </xdr:to>
    <xdr:cxnSp macro="">
      <xdr:nvCxnSpPr>
        <xdr:cNvPr id="63" name="直線コネクタ 62"/>
        <xdr:cNvCxnSpPr/>
      </xdr:nvCxnSpPr>
      <xdr:spPr>
        <a:xfrm flipV="1">
          <a:off x="2908300" y="5931319"/>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145262</xdr:rowOff>
    </xdr:from>
    <xdr:to>
      <xdr:col>15</xdr:col>
      <xdr:colOff>50800</xdr:colOff>
      <xdr:row>34</xdr:row>
      <xdr:rowOff>150158</xdr:rowOff>
    </xdr:to>
    <xdr:cxnSp macro="">
      <xdr:nvCxnSpPr>
        <xdr:cNvPr id="66" name="直線コネクタ 65"/>
        <xdr:cNvCxnSpPr/>
      </xdr:nvCxnSpPr>
      <xdr:spPr>
        <a:xfrm>
          <a:off x="2019300" y="5974562"/>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145262</xdr:rowOff>
    </xdr:from>
    <xdr:to>
      <xdr:col>10</xdr:col>
      <xdr:colOff>114300</xdr:colOff>
      <xdr:row>35</xdr:row>
      <xdr:rowOff>27534</xdr:rowOff>
    </xdr:to>
    <xdr:cxnSp macro="">
      <xdr:nvCxnSpPr>
        <xdr:cNvPr id="69" name="直線コネクタ 68"/>
        <xdr:cNvCxnSpPr/>
      </xdr:nvCxnSpPr>
      <xdr:spPr>
        <a:xfrm flipV="1">
          <a:off x="1130300" y="5974562"/>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62287</xdr:rowOff>
    </xdr:from>
    <xdr:to>
      <xdr:col>24</xdr:col>
      <xdr:colOff>114300</xdr:colOff>
      <xdr:row>34</xdr:row>
      <xdr:rowOff>163887</xdr:rowOff>
    </xdr:to>
    <xdr:sp macro="" textlink="">
      <xdr:nvSpPr>
        <xdr:cNvPr id="79" name="楕円 78"/>
        <xdr:cNvSpPr/>
      </xdr:nvSpPr>
      <xdr:spPr>
        <a:xfrm>
          <a:off x="4584700" y="58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85164</xdr:rowOff>
    </xdr:from>
    <xdr:ext cx="534377" cy="259045"/>
    <xdr:sp macro="" textlink="">
      <xdr:nvSpPr>
        <xdr:cNvPr id="80" name="議会費該当値テキスト"/>
        <xdr:cNvSpPr txBox="1"/>
      </xdr:nvSpPr>
      <xdr:spPr>
        <a:xfrm>
          <a:off x="4686300" y="57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51219</xdr:rowOff>
    </xdr:from>
    <xdr:to>
      <xdr:col>20</xdr:col>
      <xdr:colOff>38100</xdr:colOff>
      <xdr:row>34</xdr:row>
      <xdr:rowOff>152819</xdr:rowOff>
    </xdr:to>
    <xdr:sp macro="" textlink="">
      <xdr:nvSpPr>
        <xdr:cNvPr id="81" name="楕円 80"/>
        <xdr:cNvSpPr/>
      </xdr:nvSpPr>
      <xdr:spPr>
        <a:xfrm>
          <a:off x="3746500" y="58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169346</xdr:rowOff>
    </xdr:from>
    <xdr:ext cx="534377" cy="259045"/>
    <xdr:sp macro="" textlink="">
      <xdr:nvSpPr>
        <xdr:cNvPr id="82" name="テキスト ボックス 81"/>
        <xdr:cNvSpPr txBox="1"/>
      </xdr:nvSpPr>
      <xdr:spPr>
        <a:xfrm>
          <a:off x="3530111" y="565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99358</xdr:rowOff>
    </xdr:from>
    <xdr:to>
      <xdr:col>15</xdr:col>
      <xdr:colOff>101600</xdr:colOff>
      <xdr:row>35</xdr:row>
      <xdr:rowOff>29508</xdr:rowOff>
    </xdr:to>
    <xdr:sp macro="" textlink="">
      <xdr:nvSpPr>
        <xdr:cNvPr id="83" name="楕円 82"/>
        <xdr:cNvSpPr/>
      </xdr:nvSpPr>
      <xdr:spPr>
        <a:xfrm>
          <a:off x="2857500" y="59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46035</xdr:rowOff>
    </xdr:from>
    <xdr:ext cx="534377" cy="259045"/>
    <xdr:sp macro="" textlink="">
      <xdr:nvSpPr>
        <xdr:cNvPr id="84" name="テキスト ボックス 83"/>
        <xdr:cNvSpPr txBox="1"/>
      </xdr:nvSpPr>
      <xdr:spPr>
        <a:xfrm>
          <a:off x="2641111" y="57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94462</xdr:rowOff>
    </xdr:from>
    <xdr:to>
      <xdr:col>10</xdr:col>
      <xdr:colOff>165100</xdr:colOff>
      <xdr:row>35</xdr:row>
      <xdr:rowOff>24612</xdr:rowOff>
    </xdr:to>
    <xdr:sp macro="" textlink="">
      <xdr:nvSpPr>
        <xdr:cNvPr id="85" name="楕円 84"/>
        <xdr:cNvSpPr/>
      </xdr:nvSpPr>
      <xdr:spPr>
        <a:xfrm>
          <a:off x="1968500" y="5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41139</xdr:rowOff>
    </xdr:from>
    <xdr:ext cx="534377" cy="259045"/>
    <xdr:sp macro="" textlink="">
      <xdr:nvSpPr>
        <xdr:cNvPr id="86" name="テキスト ボックス 85"/>
        <xdr:cNvSpPr txBox="1"/>
      </xdr:nvSpPr>
      <xdr:spPr>
        <a:xfrm>
          <a:off x="1752111" y="569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148184</xdr:rowOff>
    </xdr:from>
    <xdr:to>
      <xdr:col>6</xdr:col>
      <xdr:colOff>38100</xdr:colOff>
      <xdr:row>35</xdr:row>
      <xdr:rowOff>78334</xdr:rowOff>
    </xdr:to>
    <xdr:sp macro="" textlink="">
      <xdr:nvSpPr>
        <xdr:cNvPr id="87" name="楕円 86"/>
        <xdr:cNvSpPr/>
      </xdr:nvSpPr>
      <xdr:spPr>
        <a:xfrm>
          <a:off x="1079500" y="59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94861</xdr:rowOff>
    </xdr:from>
    <xdr:ext cx="534377" cy="259045"/>
    <xdr:sp macro="" textlink="">
      <xdr:nvSpPr>
        <xdr:cNvPr id="88" name="テキスト ボックス 87"/>
        <xdr:cNvSpPr txBox="1"/>
      </xdr:nvSpPr>
      <xdr:spPr>
        <a:xfrm>
          <a:off x="863111" y="57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170800</xdr:rowOff>
    </xdr:from>
    <xdr:to>
      <xdr:col>24</xdr:col>
      <xdr:colOff>63500</xdr:colOff>
      <xdr:row>56</xdr:row>
      <xdr:rowOff>1451</xdr:rowOff>
    </xdr:to>
    <xdr:cxnSp macro="">
      <xdr:nvCxnSpPr>
        <xdr:cNvPr id="117" name="直線コネクタ 116"/>
        <xdr:cNvCxnSpPr/>
      </xdr:nvCxnSpPr>
      <xdr:spPr>
        <a:xfrm>
          <a:off x="3797300" y="9429100"/>
          <a:ext cx="838200" cy="1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170800</xdr:rowOff>
    </xdr:from>
    <xdr:to>
      <xdr:col>19</xdr:col>
      <xdr:colOff>177800</xdr:colOff>
      <xdr:row>56</xdr:row>
      <xdr:rowOff>50873</xdr:rowOff>
    </xdr:to>
    <xdr:cxnSp macro="">
      <xdr:nvCxnSpPr>
        <xdr:cNvPr id="120" name="直線コネクタ 119"/>
        <xdr:cNvCxnSpPr/>
      </xdr:nvCxnSpPr>
      <xdr:spPr>
        <a:xfrm flipV="1">
          <a:off x="2908300" y="9429100"/>
          <a:ext cx="889000" cy="2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50873</xdr:rowOff>
    </xdr:from>
    <xdr:to>
      <xdr:col>15</xdr:col>
      <xdr:colOff>50800</xdr:colOff>
      <xdr:row>57</xdr:row>
      <xdr:rowOff>100288</xdr:rowOff>
    </xdr:to>
    <xdr:cxnSp macro="">
      <xdr:nvCxnSpPr>
        <xdr:cNvPr id="123" name="直線コネクタ 122"/>
        <xdr:cNvCxnSpPr/>
      </xdr:nvCxnSpPr>
      <xdr:spPr>
        <a:xfrm flipV="1">
          <a:off x="2019300" y="9652073"/>
          <a:ext cx="889000" cy="22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81690</xdr:rowOff>
    </xdr:from>
    <xdr:to>
      <xdr:col>10</xdr:col>
      <xdr:colOff>114300</xdr:colOff>
      <xdr:row>57</xdr:row>
      <xdr:rowOff>100288</xdr:rowOff>
    </xdr:to>
    <xdr:cxnSp macro="">
      <xdr:nvCxnSpPr>
        <xdr:cNvPr id="126" name="直線コネクタ 125"/>
        <xdr:cNvCxnSpPr/>
      </xdr:nvCxnSpPr>
      <xdr:spPr>
        <a:xfrm>
          <a:off x="1130300" y="9854340"/>
          <a:ext cx="8890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122101</xdr:rowOff>
    </xdr:from>
    <xdr:to>
      <xdr:col>24</xdr:col>
      <xdr:colOff>114300</xdr:colOff>
      <xdr:row>56</xdr:row>
      <xdr:rowOff>52251</xdr:rowOff>
    </xdr:to>
    <xdr:sp macro="" textlink="">
      <xdr:nvSpPr>
        <xdr:cNvPr id="136" name="楕円 135"/>
        <xdr:cNvSpPr/>
      </xdr:nvSpPr>
      <xdr:spPr>
        <a:xfrm>
          <a:off x="4584700" y="95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144978</xdr:rowOff>
    </xdr:from>
    <xdr:ext cx="599010" cy="259045"/>
    <xdr:sp macro="" textlink="">
      <xdr:nvSpPr>
        <xdr:cNvPr id="137" name="総務費該当値テキスト"/>
        <xdr:cNvSpPr txBox="1"/>
      </xdr:nvSpPr>
      <xdr:spPr>
        <a:xfrm>
          <a:off x="4686300" y="940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120000</xdr:rowOff>
    </xdr:from>
    <xdr:to>
      <xdr:col>20</xdr:col>
      <xdr:colOff>38100</xdr:colOff>
      <xdr:row>55</xdr:row>
      <xdr:rowOff>50150</xdr:rowOff>
    </xdr:to>
    <xdr:sp macro="" textlink="">
      <xdr:nvSpPr>
        <xdr:cNvPr id="138" name="楕円 137"/>
        <xdr:cNvSpPr/>
      </xdr:nvSpPr>
      <xdr:spPr>
        <a:xfrm>
          <a:off x="3746500" y="93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66677</xdr:rowOff>
    </xdr:from>
    <xdr:ext cx="599010" cy="259045"/>
    <xdr:sp macro="" textlink="">
      <xdr:nvSpPr>
        <xdr:cNvPr id="139" name="テキスト ボックス 138"/>
        <xdr:cNvSpPr txBox="1"/>
      </xdr:nvSpPr>
      <xdr:spPr>
        <a:xfrm>
          <a:off x="3497795" y="915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xdr:rowOff>
    </xdr:from>
    <xdr:to>
      <xdr:col>15</xdr:col>
      <xdr:colOff>101600</xdr:colOff>
      <xdr:row>56</xdr:row>
      <xdr:rowOff>101673</xdr:rowOff>
    </xdr:to>
    <xdr:sp macro="" textlink="">
      <xdr:nvSpPr>
        <xdr:cNvPr id="140" name="楕円 139"/>
        <xdr:cNvSpPr/>
      </xdr:nvSpPr>
      <xdr:spPr>
        <a:xfrm>
          <a:off x="2857500" y="96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118200</xdr:rowOff>
    </xdr:from>
    <xdr:ext cx="599010" cy="259045"/>
    <xdr:sp macro="" textlink="">
      <xdr:nvSpPr>
        <xdr:cNvPr id="141" name="テキスト ボックス 140"/>
        <xdr:cNvSpPr txBox="1"/>
      </xdr:nvSpPr>
      <xdr:spPr>
        <a:xfrm>
          <a:off x="2608795" y="937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49488</xdr:rowOff>
    </xdr:from>
    <xdr:to>
      <xdr:col>10</xdr:col>
      <xdr:colOff>165100</xdr:colOff>
      <xdr:row>57</xdr:row>
      <xdr:rowOff>151088</xdr:rowOff>
    </xdr:to>
    <xdr:sp macro="" textlink="">
      <xdr:nvSpPr>
        <xdr:cNvPr id="142" name="楕円 141"/>
        <xdr:cNvSpPr/>
      </xdr:nvSpPr>
      <xdr:spPr>
        <a:xfrm>
          <a:off x="1968500" y="98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167615</xdr:rowOff>
    </xdr:from>
    <xdr:ext cx="599010" cy="259045"/>
    <xdr:sp macro="" textlink="">
      <xdr:nvSpPr>
        <xdr:cNvPr id="143" name="テキスト ボックス 142"/>
        <xdr:cNvSpPr txBox="1"/>
      </xdr:nvSpPr>
      <xdr:spPr>
        <a:xfrm>
          <a:off x="1719795" y="95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30890</xdr:rowOff>
    </xdr:from>
    <xdr:to>
      <xdr:col>6</xdr:col>
      <xdr:colOff>38100</xdr:colOff>
      <xdr:row>57</xdr:row>
      <xdr:rowOff>132490</xdr:rowOff>
    </xdr:to>
    <xdr:sp macro="" textlink="">
      <xdr:nvSpPr>
        <xdr:cNvPr id="144" name="楕円 143"/>
        <xdr:cNvSpPr/>
      </xdr:nvSpPr>
      <xdr:spPr>
        <a:xfrm>
          <a:off x="1079500" y="98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149017</xdr:rowOff>
    </xdr:from>
    <xdr:ext cx="599010" cy="259045"/>
    <xdr:sp macro="" textlink="">
      <xdr:nvSpPr>
        <xdr:cNvPr id="145" name="テキスト ボックス 144"/>
        <xdr:cNvSpPr txBox="1"/>
      </xdr:nvSpPr>
      <xdr:spPr>
        <a:xfrm>
          <a:off x="830795" y="957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149778</xdr:rowOff>
    </xdr:from>
    <xdr:to>
      <xdr:col>24</xdr:col>
      <xdr:colOff>63500</xdr:colOff>
      <xdr:row>75</xdr:row>
      <xdr:rowOff>26647</xdr:rowOff>
    </xdr:to>
    <xdr:cxnSp macro="">
      <xdr:nvCxnSpPr>
        <xdr:cNvPr id="177" name="直線コネクタ 176"/>
        <xdr:cNvCxnSpPr/>
      </xdr:nvCxnSpPr>
      <xdr:spPr>
        <a:xfrm>
          <a:off x="3797300" y="12837078"/>
          <a:ext cx="838200" cy="4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149778</xdr:rowOff>
    </xdr:from>
    <xdr:to>
      <xdr:col>19</xdr:col>
      <xdr:colOff>177800</xdr:colOff>
      <xdr:row>75</xdr:row>
      <xdr:rowOff>145493</xdr:rowOff>
    </xdr:to>
    <xdr:cxnSp macro="">
      <xdr:nvCxnSpPr>
        <xdr:cNvPr id="180" name="直線コネクタ 179"/>
        <xdr:cNvCxnSpPr/>
      </xdr:nvCxnSpPr>
      <xdr:spPr>
        <a:xfrm flipV="1">
          <a:off x="2908300" y="12837078"/>
          <a:ext cx="889000" cy="16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145493</xdr:rowOff>
    </xdr:from>
    <xdr:to>
      <xdr:col>15</xdr:col>
      <xdr:colOff>50800</xdr:colOff>
      <xdr:row>76</xdr:row>
      <xdr:rowOff>113861</xdr:rowOff>
    </xdr:to>
    <xdr:cxnSp macro="">
      <xdr:nvCxnSpPr>
        <xdr:cNvPr id="183" name="直線コネクタ 182"/>
        <xdr:cNvCxnSpPr/>
      </xdr:nvCxnSpPr>
      <xdr:spPr>
        <a:xfrm flipV="1">
          <a:off x="2019300" y="13004243"/>
          <a:ext cx="889000" cy="1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51233</xdr:rowOff>
    </xdr:from>
    <xdr:to>
      <xdr:col>10</xdr:col>
      <xdr:colOff>114300</xdr:colOff>
      <xdr:row>76</xdr:row>
      <xdr:rowOff>113861</xdr:rowOff>
    </xdr:to>
    <xdr:cxnSp macro="">
      <xdr:nvCxnSpPr>
        <xdr:cNvPr id="186" name="直線コネクタ 185"/>
        <xdr:cNvCxnSpPr/>
      </xdr:nvCxnSpPr>
      <xdr:spPr>
        <a:xfrm>
          <a:off x="1130300" y="13081433"/>
          <a:ext cx="889000" cy="6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147297</xdr:rowOff>
    </xdr:from>
    <xdr:to>
      <xdr:col>24</xdr:col>
      <xdr:colOff>114300</xdr:colOff>
      <xdr:row>75</xdr:row>
      <xdr:rowOff>77447</xdr:rowOff>
    </xdr:to>
    <xdr:sp macro="" textlink="">
      <xdr:nvSpPr>
        <xdr:cNvPr id="196" name="楕円 195"/>
        <xdr:cNvSpPr/>
      </xdr:nvSpPr>
      <xdr:spPr>
        <a:xfrm>
          <a:off x="4584700" y="128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170174</xdr:rowOff>
    </xdr:from>
    <xdr:ext cx="599010" cy="259045"/>
    <xdr:sp macro="" textlink="">
      <xdr:nvSpPr>
        <xdr:cNvPr id="197" name="民生費該当値テキスト"/>
        <xdr:cNvSpPr txBox="1"/>
      </xdr:nvSpPr>
      <xdr:spPr>
        <a:xfrm>
          <a:off x="4686300" y="1268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98978</xdr:rowOff>
    </xdr:from>
    <xdr:to>
      <xdr:col>20</xdr:col>
      <xdr:colOff>38100</xdr:colOff>
      <xdr:row>75</xdr:row>
      <xdr:rowOff>29128</xdr:rowOff>
    </xdr:to>
    <xdr:sp macro="" textlink="">
      <xdr:nvSpPr>
        <xdr:cNvPr id="198" name="楕円 197"/>
        <xdr:cNvSpPr/>
      </xdr:nvSpPr>
      <xdr:spPr>
        <a:xfrm>
          <a:off x="3746500" y="127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45655</xdr:rowOff>
    </xdr:from>
    <xdr:ext cx="599010" cy="259045"/>
    <xdr:sp macro="" textlink="">
      <xdr:nvSpPr>
        <xdr:cNvPr id="199" name="テキスト ボックス 198"/>
        <xdr:cNvSpPr txBox="1"/>
      </xdr:nvSpPr>
      <xdr:spPr>
        <a:xfrm>
          <a:off x="3497795" y="1256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94693</xdr:rowOff>
    </xdr:from>
    <xdr:to>
      <xdr:col>15</xdr:col>
      <xdr:colOff>101600</xdr:colOff>
      <xdr:row>76</xdr:row>
      <xdr:rowOff>24843</xdr:rowOff>
    </xdr:to>
    <xdr:sp macro="" textlink="">
      <xdr:nvSpPr>
        <xdr:cNvPr id="200" name="楕円 199"/>
        <xdr:cNvSpPr/>
      </xdr:nvSpPr>
      <xdr:spPr>
        <a:xfrm>
          <a:off x="2857500" y="129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41370</xdr:rowOff>
    </xdr:from>
    <xdr:ext cx="599010" cy="259045"/>
    <xdr:sp macro="" textlink="">
      <xdr:nvSpPr>
        <xdr:cNvPr id="201" name="テキスト ボックス 200"/>
        <xdr:cNvSpPr txBox="1"/>
      </xdr:nvSpPr>
      <xdr:spPr>
        <a:xfrm>
          <a:off x="2608795" y="1272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63061</xdr:rowOff>
    </xdr:from>
    <xdr:to>
      <xdr:col>10</xdr:col>
      <xdr:colOff>165100</xdr:colOff>
      <xdr:row>76</xdr:row>
      <xdr:rowOff>164661</xdr:rowOff>
    </xdr:to>
    <xdr:sp macro="" textlink="">
      <xdr:nvSpPr>
        <xdr:cNvPr id="202" name="楕円 201"/>
        <xdr:cNvSpPr/>
      </xdr:nvSpPr>
      <xdr:spPr>
        <a:xfrm>
          <a:off x="1968500" y="130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9739</xdr:rowOff>
    </xdr:from>
    <xdr:ext cx="599010" cy="259045"/>
    <xdr:sp macro="" textlink="">
      <xdr:nvSpPr>
        <xdr:cNvPr id="203" name="テキスト ボックス 202"/>
        <xdr:cNvSpPr txBox="1"/>
      </xdr:nvSpPr>
      <xdr:spPr>
        <a:xfrm>
          <a:off x="1719795" y="1286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433</xdr:rowOff>
    </xdr:from>
    <xdr:to>
      <xdr:col>6</xdr:col>
      <xdr:colOff>38100</xdr:colOff>
      <xdr:row>76</xdr:row>
      <xdr:rowOff>102033</xdr:rowOff>
    </xdr:to>
    <xdr:sp macro="" textlink="">
      <xdr:nvSpPr>
        <xdr:cNvPr id="204" name="楕円 203"/>
        <xdr:cNvSpPr/>
      </xdr:nvSpPr>
      <xdr:spPr>
        <a:xfrm>
          <a:off x="1079500" y="130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118559</xdr:rowOff>
    </xdr:from>
    <xdr:ext cx="599010" cy="259045"/>
    <xdr:sp macro="" textlink="">
      <xdr:nvSpPr>
        <xdr:cNvPr id="205" name="テキスト ボックス 204"/>
        <xdr:cNvSpPr txBox="1"/>
      </xdr:nvSpPr>
      <xdr:spPr>
        <a:xfrm>
          <a:off x="830795" y="1280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120433</xdr:rowOff>
    </xdr:from>
    <xdr:to>
      <xdr:col>24</xdr:col>
      <xdr:colOff>63500</xdr:colOff>
      <xdr:row>96</xdr:row>
      <xdr:rowOff>14306</xdr:rowOff>
    </xdr:to>
    <xdr:cxnSp macro="">
      <xdr:nvCxnSpPr>
        <xdr:cNvPr id="236" name="直線コネクタ 235"/>
        <xdr:cNvCxnSpPr/>
      </xdr:nvCxnSpPr>
      <xdr:spPr>
        <a:xfrm>
          <a:off x="3797300" y="16408183"/>
          <a:ext cx="838200" cy="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120433</xdr:rowOff>
    </xdr:from>
    <xdr:to>
      <xdr:col>19</xdr:col>
      <xdr:colOff>177800</xdr:colOff>
      <xdr:row>96</xdr:row>
      <xdr:rowOff>80336</xdr:rowOff>
    </xdr:to>
    <xdr:cxnSp macro="">
      <xdr:nvCxnSpPr>
        <xdr:cNvPr id="239" name="直線コネクタ 238"/>
        <xdr:cNvCxnSpPr/>
      </xdr:nvCxnSpPr>
      <xdr:spPr>
        <a:xfrm flipV="1">
          <a:off x="2908300" y="16408183"/>
          <a:ext cx="889000" cy="13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80336</xdr:rowOff>
    </xdr:from>
    <xdr:to>
      <xdr:col>15</xdr:col>
      <xdr:colOff>50800</xdr:colOff>
      <xdr:row>96</xdr:row>
      <xdr:rowOff>170388</xdr:rowOff>
    </xdr:to>
    <xdr:cxnSp macro="">
      <xdr:nvCxnSpPr>
        <xdr:cNvPr id="242" name="直線コネクタ 241"/>
        <xdr:cNvCxnSpPr/>
      </xdr:nvCxnSpPr>
      <xdr:spPr>
        <a:xfrm flipV="1">
          <a:off x="2019300" y="16539536"/>
          <a:ext cx="889000" cy="9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150006</xdr:rowOff>
    </xdr:from>
    <xdr:to>
      <xdr:col>10</xdr:col>
      <xdr:colOff>114300</xdr:colOff>
      <xdr:row>96</xdr:row>
      <xdr:rowOff>170388</xdr:rowOff>
    </xdr:to>
    <xdr:cxnSp macro="">
      <xdr:nvCxnSpPr>
        <xdr:cNvPr id="245" name="直線コネクタ 244"/>
        <xdr:cNvCxnSpPr/>
      </xdr:nvCxnSpPr>
      <xdr:spPr>
        <a:xfrm>
          <a:off x="1130300" y="16609206"/>
          <a:ext cx="8890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134956</xdr:rowOff>
    </xdr:from>
    <xdr:to>
      <xdr:col>24</xdr:col>
      <xdr:colOff>114300</xdr:colOff>
      <xdr:row>96</xdr:row>
      <xdr:rowOff>65106</xdr:rowOff>
    </xdr:to>
    <xdr:sp macro="" textlink="">
      <xdr:nvSpPr>
        <xdr:cNvPr id="255" name="楕円 254"/>
        <xdr:cNvSpPr/>
      </xdr:nvSpPr>
      <xdr:spPr>
        <a:xfrm>
          <a:off x="4584700" y="164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157833</xdr:rowOff>
    </xdr:from>
    <xdr:ext cx="599010" cy="259045"/>
    <xdr:sp macro="" textlink="">
      <xdr:nvSpPr>
        <xdr:cNvPr id="256" name="衛生費該当値テキスト"/>
        <xdr:cNvSpPr txBox="1"/>
      </xdr:nvSpPr>
      <xdr:spPr>
        <a:xfrm>
          <a:off x="4686300" y="162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69633</xdr:rowOff>
    </xdr:from>
    <xdr:to>
      <xdr:col>20</xdr:col>
      <xdr:colOff>38100</xdr:colOff>
      <xdr:row>95</xdr:row>
      <xdr:rowOff>171233</xdr:rowOff>
    </xdr:to>
    <xdr:sp macro="" textlink="">
      <xdr:nvSpPr>
        <xdr:cNvPr id="257" name="楕円 256"/>
        <xdr:cNvSpPr/>
      </xdr:nvSpPr>
      <xdr:spPr>
        <a:xfrm>
          <a:off x="3746500" y="163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16310</xdr:rowOff>
    </xdr:from>
    <xdr:ext cx="599010" cy="259045"/>
    <xdr:sp macro="" textlink="">
      <xdr:nvSpPr>
        <xdr:cNvPr id="258" name="テキスト ボックス 257"/>
        <xdr:cNvSpPr txBox="1"/>
      </xdr:nvSpPr>
      <xdr:spPr>
        <a:xfrm>
          <a:off x="3497795" y="1613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29536</xdr:rowOff>
    </xdr:from>
    <xdr:to>
      <xdr:col>15</xdr:col>
      <xdr:colOff>101600</xdr:colOff>
      <xdr:row>96</xdr:row>
      <xdr:rowOff>131136</xdr:rowOff>
    </xdr:to>
    <xdr:sp macro="" textlink="">
      <xdr:nvSpPr>
        <xdr:cNvPr id="259" name="楕円 258"/>
        <xdr:cNvSpPr/>
      </xdr:nvSpPr>
      <xdr:spPr>
        <a:xfrm>
          <a:off x="2857500" y="16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147663</xdr:rowOff>
    </xdr:from>
    <xdr:ext cx="599010" cy="259045"/>
    <xdr:sp macro="" textlink="">
      <xdr:nvSpPr>
        <xdr:cNvPr id="260" name="テキスト ボックス 259"/>
        <xdr:cNvSpPr txBox="1"/>
      </xdr:nvSpPr>
      <xdr:spPr>
        <a:xfrm>
          <a:off x="2608795" y="1626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119588</xdr:rowOff>
    </xdr:from>
    <xdr:to>
      <xdr:col>10</xdr:col>
      <xdr:colOff>165100</xdr:colOff>
      <xdr:row>97</xdr:row>
      <xdr:rowOff>49738</xdr:rowOff>
    </xdr:to>
    <xdr:sp macro="" textlink="">
      <xdr:nvSpPr>
        <xdr:cNvPr id="261" name="楕円 260"/>
        <xdr:cNvSpPr/>
      </xdr:nvSpPr>
      <xdr:spPr>
        <a:xfrm>
          <a:off x="1968500" y="165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66265</xdr:rowOff>
    </xdr:from>
    <xdr:ext cx="599010" cy="259045"/>
    <xdr:sp macro="" textlink="">
      <xdr:nvSpPr>
        <xdr:cNvPr id="262" name="テキスト ボックス 261"/>
        <xdr:cNvSpPr txBox="1"/>
      </xdr:nvSpPr>
      <xdr:spPr>
        <a:xfrm>
          <a:off x="1719795" y="1635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99206</xdr:rowOff>
    </xdr:from>
    <xdr:to>
      <xdr:col>6</xdr:col>
      <xdr:colOff>38100</xdr:colOff>
      <xdr:row>97</xdr:row>
      <xdr:rowOff>29356</xdr:rowOff>
    </xdr:to>
    <xdr:sp macro="" textlink="">
      <xdr:nvSpPr>
        <xdr:cNvPr id="263" name="楕円 262"/>
        <xdr:cNvSpPr/>
      </xdr:nvSpPr>
      <xdr:spPr>
        <a:xfrm>
          <a:off x="1079500" y="165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45883</xdr:rowOff>
    </xdr:from>
    <xdr:ext cx="599010" cy="259045"/>
    <xdr:sp macro="" textlink="">
      <xdr:nvSpPr>
        <xdr:cNvPr id="264" name="テキスト ボックス 263"/>
        <xdr:cNvSpPr txBox="1"/>
      </xdr:nvSpPr>
      <xdr:spPr>
        <a:xfrm>
          <a:off x="830795" y="1633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75657</xdr:rowOff>
    </xdr:from>
    <xdr:to>
      <xdr:col>55</xdr:col>
      <xdr:colOff>0</xdr:colOff>
      <xdr:row>58</xdr:row>
      <xdr:rowOff>88498</xdr:rowOff>
    </xdr:to>
    <xdr:cxnSp macro="">
      <xdr:nvCxnSpPr>
        <xdr:cNvPr id="348" name="直線コネクタ 347"/>
        <xdr:cNvCxnSpPr/>
      </xdr:nvCxnSpPr>
      <xdr:spPr>
        <a:xfrm flipV="1">
          <a:off x="9639300" y="10019757"/>
          <a:ext cx="8382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88498</xdr:rowOff>
    </xdr:from>
    <xdr:to>
      <xdr:col>50</xdr:col>
      <xdr:colOff>114300</xdr:colOff>
      <xdr:row>58</xdr:row>
      <xdr:rowOff>90791</xdr:rowOff>
    </xdr:to>
    <xdr:cxnSp macro="">
      <xdr:nvCxnSpPr>
        <xdr:cNvPr id="351" name="直線コネクタ 350"/>
        <xdr:cNvCxnSpPr/>
      </xdr:nvCxnSpPr>
      <xdr:spPr>
        <a:xfrm flipV="1">
          <a:off x="8750300" y="10032598"/>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90791</xdr:rowOff>
    </xdr:from>
    <xdr:to>
      <xdr:col>45</xdr:col>
      <xdr:colOff>177800</xdr:colOff>
      <xdr:row>58</xdr:row>
      <xdr:rowOff>100094</xdr:rowOff>
    </xdr:to>
    <xdr:cxnSp macro="">
      <xdr:nvCxnSpPr>
        <xdr:cNvPr id="354" name="直線コネクタ 353"/>
        <xdr:cNvCxnSpPr/>
      </xdr:nvCxnSpPr>
      <xdr:spPr>
        <a:xfrm flipV="1">
          <a:off x="7861300" y="10034891"/>
          <a:ext cx="8890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92887</xdr:rowOff>
    </xdr:from>
    <xdr:to>
      <xdr:col>41</xdr:col>
      <xdr:colOff>50800</xdr:colOff>
      <xdr:row>58</xdr:row>
      <xdr:rowOff>100094</xdr:rowOff>
    </xdr:to>
    <xdr:cxnSp macro="">
      <xdr:nvCxnSpPr>
        <xdr:cNvPr id="357" name="直線コネクタ 356"/>
        <xdr:cNvCxnSpPr/>
      </xdr:nvCxnSpPr>
      <xdr:spPr>
        <a:xfrm>
          <a:off x="6972300" y="10036987"/>
          <a:ext cx="889000" cy="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24857</xdr:rowOff>
    </xdr:from>
    <xdr:to>
      <xdr:col>55</xdr:col>
      <xdr:colOff>50800</xdr:colOff>
      <xdr:row>58</xdr:row>
      <xdr:rowOff>126457</xdr:rowOff>
    </xdr:to>
    <xdr:sp macro="" textlink="">
      <xdr:nvSpPr>
        <xdr:cNvPr id="367" name="楕円 366"/>
        <xdr:cNvSpPr/>
      </xdr:nvSpPr>
      <xdr:spPr>
        <a:xfrm>
          <a:off x="10426700" y="99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xdr:cNvSpPr txBox="1"/>
      </xdr:nvSpPr>
      <xdr:spPr>
        <a:xfrm>
          <a:off x="10528300" y="99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37698</xdr:rowOff>
    </xdr:from>
    <xdr:to>
      <xdr:col>50</xdr:col>
      <xdr:colOff>165100</xdr:colOff>
      <xdr:row>58</xdr:row>
      <xdr:rowOff>139298</xdr:rowOff>
    </xdr:to>
    <xdr:sp macro="" textlink="">
      <xdr:nvSpPr>
        <xdr:cNvPr id="369" name="楕円 368"/>
        <xdr:cNvSpPr/>
      </xdr:nvSpPr>
      <xdr:spPr>
        <a:xfrm>
          <a:off x="9588500" y="99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130425</xdr:rowOff>
    </xdr:from>
    <xdr:ext cx="599010" cy="259045"/>
    <xdr:sp macro="" textlink="">
      <xdr:nvSpPr>
        <xdr:cNvPr id="370" name="テキスト ボックス 369"/>
        <xdr:cNvSpPr txBox="1"/>
      </xdr:nvSpPr>
      <xdr:spPr>
        <a:xfrm>
          <a:off x="9339795" y="1007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39991</xdr:rowOff>
    </xdr:from>
    <xdr:to>
      <xdr:col>46</xdr:col>
      <xdr:colOff>38100</xdr:colOff>
      <xdr:row>58</xdr:row>
      <xdr:rowOff>141591</xdr:rowOff>
    </xdr:to>
    <xdr:sp macro="" textlink="">
      <xdr:nvSpPr>
        <xdr:cNvPr id="371" name="楕円 370"/>
        <xdr:cNvSpPr/>
      </xdr:nvSpPr>
      <xdr:spPr>
        <a:xfrm>
          <a:off x="8699500" y="998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132718</xdr:rowOff>
    </xdr:from>
    <xdr:ext cx="599010" cy="259045"/>
    <xdr:sp macro="" textlink="">
      <xdr:nvSpPr>
        <xdr:cNvPr id="372" name="テキスト ボックス 371"/>
        <xdr:cNvSpPr txBox="1"/>
      </xdr:nvSpPr>
      <xdr:spPr>
        <a:xfrm>
          <a:off x="8450795" y="100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49294</xdr:rowOff>
    </xdr:from>
    <xdr:to>
      <xdr:col>41</xdr:col>
      <xdr:colOff>101600</xdr:colOff>
      <xdr:row>58</xdr:row>
      <xdr:rowOff>150894</xdr:rowOff>
    </xdr:to>
    <xdr:sp macro="" textlink="">
      <xdr:nvSpPr>
        <xdr:cNvPr id="373" name="楕円 372"/>
        <xdr:cNvSpPr/>
      </xdr:nvSpPr>
      <xdr:spPr>
        <a:xfrm>
          <a:off x="7810500" y="99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142021</xdr:rowOff>
    </xdr:from>
    <xdr:ext cx="534377" cy="259045"/>
    <xdr:sp macro="" textlink="">
      <xdr:nvSpPr>
        <xdr:cNvPr id="374" name="テキスト ボックス 373"/>
        <xdr:cNvSpPr txBox="1"/>
      </xdr:nvSpPr>
      <xdr:spPr>
        <a:xfrm>
          <a:off x="7594111" y="100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42087</xdr:rowOff>
    </xdr:from>
    <xdr:to>
      <xdr:col>36</xdr:col>
      <xdr:colOff>165100</xdr:colOff>
      <xdr:row>58</xdr:row>
      <xdr:rowOff>143687</xdr:rowOff>
    </xdr:to>
    <xdr:sp macro="" textlink="">
      <xdr:nvSpPr>
        <xdr:cNvPr id="375" name="楕円 374"/>
        <xdr:cNvSpPr/>
      </xdr:nvSpPr>
      <xdr:spPr>
        <a:xfrm>
          <a:off x="6921500" y="99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134814</xdr:rowOff>
    </xdr:from>
    <xdr:ext cx="599010" cy="259045"/>
    <xdr:sp macro="" textlink="">
      <xdr:nvSpPr>
        <xdr:cNvPr id="376" name="テキスト ボックス 375"/>
        <xdr:cNvSpPr txBox="1"/>
      </xdr:nvSpPr>
      <xdr:spPr>
        <a:xfrm>
          <a:off x="6672795" y="100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43697</xdr:rowOff>
    </xdr:from>
    <xdr:to>
      <xdr:col>55</xdr:col>
      <xdr:colOff>0</xdr:colOff>
      <xdr:row>77</xdr:row>
      <xdr:rowOff>70574</xdr:rowOff>
    </xdr:to>
    <xdr:cxnSp macro="">
      <xdr:nvCxnSpPr>
        <xdr:cNvPr id="403" name="直線コネクタ 402"/>
        <xdr:cNvCxnSpPr/>
      </xdr:nvCxnSpPr>
      <xdr:spPr>
        <a:xfrm flipV="1">
          <a:off x="9639300" y="13245347"/>
          <a:ext cx="8382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57179</xdr:rowOff>
    </xdr:from>
    <xdr:to>
      <xdr:col>50</xdr:col>
      <xdr:colOff>114300</xdr:colOff>
      <xdr:row>77</xdr:row>
      <xdr:rowOff>70574</xdr:rowOff>
    </xdr:to>
    <xdr:cxnSp macro="">
      <xdr:nvCxnSpPr>
        <xdr:cNvPr id="406" name="直線コネクタ 405"/>
        <xdr:cNvCxnSpPr/>
      </xdr:nvCxnSpPr>
      <xdr:spPr>
        <a:xfrm>
          <a:off x="8750300" y="13258829"/>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57179</xdr:rowOff>
    </xdr:from>
    <xdr:to>
      <xdr:col>45</xdr:col>
      <xdr:colOff>177800</xdr:colOff>
      <xdr:row>78</xdr:row>
      <xdr:rowOff>9996</xdr:rowOff>
    </xdr:to>
    <xdr:cxnSp macro="">
      <xdr:nvCxnSpPr>
        <xdr:cNvPr id="409" name="直線コネクタ 408"/>
        <xdr:cNvCxnSpPr/>
      </xdr:nvCxnSpPr>
      <xdr:spPr>
        <a:xfrm flipV="1">
          <a:off x="7861300" y="13258829"/>
          <a:ext cx="889000" cy="1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9996</xdr:rowOff>
    </xdr:from>
    <xdr:to>
      <xdr:col>41</xdr:col>
      <xdr:colOff>50800</xdr:colOff>
      <xdr:row>78</xdr:row>
      <xdr:rowOff>12978</xdr:rowOff>
    </xdr:to>
    <xdr:cxnSp macro="">
      <xdr:nvCxnSpPr>
        <xdr:cNvPr id="412" name="直線コネクタ 411"/>
        <xdr:cNvCxnSpPr/>
      </xdr:nvCxnSpPr>
      <xdr:spPr>
        <a:xfrm flipV="1">
          <a:off x="6972300" y="13383096"/>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164347</xdr:rowOff>
    </xdr:from>
    <xdr:to>
      <xdr:col>55</xdr:col>
      <xdr:colOff>50800</xdr:colOff>
      <xdr:row>77</xdr:row>
      <xdr:rowOff>94497</xdr:rowOff>
    </xdr:to>
    <xdr:sp macro="" textlink="">
      <xdr:nvSpPr>
        <xdr:cNvPr id="422" name="楕円 421"/>
        <xdr:cNvSpPr/>
      </xdr:nvSpPr>
      <xdr:spPr>
        <a:xfrm>
          <a:off x="10426700" y="131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15774</xdr:rowOff>
    </xdr:from>
    <xdr:ext cx="599010" cy="259045"/>
    <xdr:sp macro="" textlink="">
      <xdr:nvSpPr>
        <xdr:cNvPr id="423" name="商工費該当値テキスト"/>
        <xdr:cNvSpPr txBox="1"/>
      </xdr:nvSpPr>
      <xdr:spPr>
        <a:xfrm>
          <a:off x="10528300" y="1304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19774</xdr:rowOff>
    </xdr:from>
    <xdr:to>
      <xdr:col>50</xdr:col>
      <xdr:colOff>165100</xdr:colOff>
      <xdr:row>77</xdr:row>
      <xdr:rowOff>121374</xdr:rowOff>
    </xdr:to>
    <xdr:sp macro="" textlink="">
      <xdr:nvSpPr>
        <xdr:cNvPr id="424" name="楕円 423"/>
        <xdr:cNvSpPr/>
      </xdr:nvSpPr>
      <xdr:spPr>
        <a:xfrm>
          <a:off x="9588500" y="132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137901</xdr:rowOff>
    </xdr:from>
    <xdr:ext cx="599010" cy="259045"/>
    <xdr:sp macro="" textlink="">
      <xdr:nvSpPr>
        <xdr:cNvPr id="425" name="テキスト ボックス 424"/>
        <xdr:cNvSpPr txBox="1"/>
      </xdr:nvSpPr>
      <xdr:spPr>
        <a:xfrm>
          <a:off x="9339795" y="1299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6379</xdr:rowOff>
    </xdr:from>
    <xdr:to>
      <xdr:col>46</xdr:col>
      <xdr:colOff>38100</xdr:colOff>
      <xdr:row>77</xdr:row>
      <xdr:rowOff>107979</xdr:rowOff>
    </xdr:to>
    <xdr:sp macro="" textlink="">
      <xdr:nvSpPr>
        <xdr:cNvPr id="426" name="楕円 425"/>
        <xdr:cNvSpPr/>
      </xdr:nvSpPr>
      <xdr:spPr>
        <a:xfrm>
          <a:off x="8699500" y="1320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124506</xdr:rowOff>
    </xdr:from>
    <xdr:ext cx="599010" cy="259045"/>
    <xdr:sp macro="" textlink="">
      <xdr:nvSpPr>
        <xdr:cNvPr id="427" name="テキスト ボックス 426"/>
        <xdr:cNvSpPr txBox="1"/>
      </xdr:nvSpPr>
      <xdr:spPr>
        <a:xfrm>
          <a:off x="8450795" y="1298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130646</xdr:rowOff>
    </xdr:from>
    <xdr:to>
      <xdr:col>41</xdr:col>
      <xdr:colOff>101600</xdr:colOff>
      <xdr:row>78</xdr:row>
      <xdr:rowOff>60796</xdr:rowOff>
    </xdr:to>
    <xdr:sp macro="" textlink="">
      <xdr:nvSpPr>
        <xdr:cNvPr id="428" name="楕円 427"/>
        <xdr:cNvSpPr/>
      </xdr:nvSpPr>
      <xdr:spPr>
        <a:xfrm>
          <a:off x="7810500" y="133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77323</xdr:rowOff>
    </xdr:from>
    <xdr:ext cx="534377" cy="259045"/>
    <xdr:sp macro="" textlink="">
      <xdr:nvSpPr>
        <xdr:cNvPr id="429" name="テキスト ボックス 428"/>
        <xdr:cNvSpPr txBox="1"/>
      </xdr:nvSpPr>
      <xdr:spPr>
        <a:xfrm>
          <a:off x="7594111" y="131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133628</xdr:rowOff>
    </xdr:from>
    <xdr:to>
      <xdr:col>36</xdr:col>
      <xdr:colOff>165100</xdr:colOff>
      <xdr:row>78</xdr:row>
      <xdr:rowOff>63778</xdr:rowOff>
    </xdr:to>
    <xdr:sp macro="" textlink="">
      <xdr:nvSpPr>
        <xdr:cNvPr id="430" name="楕円 429"/>
        <xdr:cNvSpPr/>
      </xdr:nvSpPr>
      <xdr:spPr>
        <a:xfrm>
          <a:off x="6921500" y="133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80305</xdr:rowOff>
    </xdr:from>
    <xdr:ext cx="534377" cy="259045"/>
    <xdr:sp macro="" textlink="">
      <xdr:nvSpPr>
        <xdr:cNvPr id="431" name="テキスト ボックス 430"/>
        <xdr:cNvSpPr txBox="1"/>
      </xdr:nvSpPr>
      <xdr:spPr>
        <a:xfrm>
          <a:off x="6705111" y="1311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28904</xdr:rowOff>
    </xdr:from>
    <xdr:to>
      <xdr:col>55</xdr:col>
      <xdr:colOff>0</xdr:colOff>
      <xdr:row>93</xdr:row>
      <xdr:rowOff>145431</xdr:rowOff>
    </xdr:to>
    <xdr:cxnSp macro="">
      <xdr:nvCxnSpPr>
        <xdr:cNvPr id="464" name="直線コネクタ 463"/>
        <xdr:cNvCxnSpPr/>
      </xdr:nvCxnSpPr>
      <xdr:spPr>
        <a:xfrm>
          <a:off x="9639300" y="15802304"/>
          <a:ext cx="838200" cy="28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28904</xdr:rowOff>
    </xdr:from>
    <xdr:to>
      <xdr:col>50</xdr:col>
      <xdr:colOff>114300</xdr:colOff>
      <xdr:row>92</xdr:row>
      <xdr:rowOff>128513</xdr:rowOff>
    </xdr:to>
    <xdr:cxnSp macro="">
      <xdr:nvCxnSpPr>
        <xdr:cNvPr id="467" name="直線コネクタ 466"/>
        <xdr:cNvCxnSpPr/>
      </xdr:nvCxnSpPr>
      <xdr:spPr>
        <a:xfrm flipV="1">
          <a:off x="8750300" y="15802304"/>
          <a:ext cx="889000" cy="9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128513</xdr:rowOff>
    </xdr:from>
    <xdr:to>
      <xdr:col>45</xdr:col>
      <xdr:colOff>177800</xdr:colOff>
      <xdr:row>94</xdr:row>
      <xdr:rowOff>89497</xdr:rowOff>
    </xdr:to>
    <xdr:cxnSp macro="">
      <xdr:nvCxnSpPr>
        <xdr:cNvPr id="470" name="直線コネクタ 469"/>
        <xdr:cNvCxnSpPr/>
      </xdr:nvCxnSpPr>
      <xdr:spPr>
        <a:xfrm flipV="1">
          <a:off x="7861300" y="15901913"/>
          <a:ext cx="889000" cy="3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89497</xdr:rowOff>
    </xdr:from>
    <xdr:to>
      <xdr:col>41</xdr:col>
      <xdr:colOff>50800</xdr:colOff>
      <xdr:row>94</xdr:row>
      <xdr:rowOff>94760</xdr:rowOff>
    </xdr:to>
    <xdr:cxnSp macro="">
      <xdr:nvCxnSpPr>
        <xdr:cNvPr id="473" name="直線コネクタ 472"/>
        <xdr:cNvCxnSpPr/>
      </xdr:nvCxnSpPr>
      <xdr:spPr>
        <a:xfrm flipV="1">
          <a:off x="6972300" y="16205797"/>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94631</xdr:rowOff>
    </xdr:from>
    <xdr:to>
      <xdr:col>55</xdr:col>
      <xdr:colOff>50800</xdr:colOff>
      <xdr:row>94</xdr:row>
      <xdr:rowOff>24781</xdr:rowOff>
    </xdr:to>
    <xdr:sp macro="" textlink="">
      <xdr:nvSpPr>
        <xdr:cNvPr id="483" name="楕円 482"/>
        <xdr:cNvSpPr/>
      </xdr:nvSpPr>
      <xdr:spPr>
        <a:xfrm>
          <a:off x="10426700" y="160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117508</xdr:rowOff>
    </xdr:from>
    <xdr:ext cx="599010" cy="259045"/>
    <xdr:sp macro="" textlink="">
      <xdr:nvSpPr>
        <xdr:cNvPr id="484" name="土木費該当値テキスト"/>
        <xdr:cNvSpPr txBox="1"/>
      </xdr:nvSpPr>
      <xdr:spPr>
        <a:xfrm>
          <a:off x="10528300" y="1589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149554</xdr:rowOff>
    </xdr:from>
    <xdr:to>
      <xdr:col>50</xdr:col>
      <xdr:colOff>165100</xdr:colOff>
      <xdr:row>92</xdr:row>
      <xdr:rowOff>79704</xdr:rowOff>
    </xdr:to>
    <xdr:sp macro="" textlink="">
      <xdr:nvSpPr>
        <xdr:cNvPr id="485" name="楕円 484"/>
        <xdr:cNvSpPr/>
      </xdr:nvSpPr>
      <xdr:spPr>
        <a:xfrm>
          <a:off x="9588500" y="157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96231</xdr:rowOff>
    </xdr:from>
    <xdr:ext cx="599010" cy="259045"/>
    <xdr:sp macro="" textlink="">
      <xdr:nvSpPr>
        <xdr:cNvPr id="486" name="テキスト ボックス 485"/>
        <xdr:cNvSpPr txBox="1"/>
      </xdr:nvSpPr>
      <xdr:spPr>
        <a:xfrm>
          <a:off x="9339795" y="1552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77713</xdr:rowOff>
    </xdr:from>
    <xdr:to>
      <xdr:col>46</xdr:col>
      <xdr:colOff>38100</xdr:colOff>
      <xdr:row>93</xdr:row>
      <xdr:rowOff>7863</xdr:rowOff>
    </xdr:to>
    <xdr:sp macro="" textlink="">
      <xdr:nvSpPr>
        <xdr:cNvPr id="487" name="楕円 486"/>
        <xdr:cNvSpPr/>
      </xdr:nvSpPr>
      <xdr:spPr>
        <a:xfrm>
          <a:off x="8699500" y="158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24390</xdr:rowOff>
    </xdr:from>
    <xdr:ext cx="599010" cy="259045"/>
    <xdr:sp macro="" textlink="">
      <xdr:nvSpPr>
        <xdr:cNvPr id="488" name="テキスト ボックス 487"/>
        <xdr:cNvSpPr txBox="1"/>
      </xdr:nvSpPr>
      <xdr:spPr>
        <a:xfrm>
          <a:off x="8450795" y="1562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38697</xdr:rowOff>
    </xdr:from>
    <xdr:to>
      <xdr:col>41</xdr:col>
      <xdr:colOff>101600</xdr:colOff>
      <xdr:row>94</xdr:row>
      <xdr:rowOff>140297</xdr:rowOff>
    </xdr:to>
    <xdr:sp macro="" textlink="">
      <xdr:nvSpPr>
        <xdr:cNvPr id="489" name="楕円 488"/>
        <xdr:cNvSpPr/>
      </xdr:nvSpPr>
      <xdr:spPr>
        <a:xfrm>
          <a:off x="7810500" y="161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156824</xdr:rowOff>
    </xdr:from>
    <xdr:ext cx="599010" cy="259045"/>
    <xdr:sp macro="" textlink="">
      <xdr:nvSpPr>
        <xdr:cNvPr id="490" name="テキスト ボックス 489"/>
        <xdr:cNvSpPr txBox="1"/>
      </xdr:nvSpPr>
      <xdr:spPr>
        <a:xfrm>
          <a:off x="7561795" y="159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43960</xdr:rowOff>
    </xdr:from>
    <xdr:to>
      <xdr:col>36</xdr:col>
      <xdr:colOff>165100</xdr:colOff>
      <xdr:row>94</xdr:row>
      <xdr:rowOff>145560</xdr:rowOff>
    </xdr:to>
    <xdr:sp macro="" textlink="">
      <xdr:nvSpPr>
        <xdr:cNvPr id="491" name="楕円 490"/>
        <xdr:cNvSpPr/>
      </xdr:nvSpPr>
      <xdr:spPr>
        <a:xfrm>
          <a:off x="6921500" y="161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162087</xdr:rowOff>
    </xdr:from>
    <xdr:ext cx="599010" cy="259045"/>
    <xdr:sp macro="" textlink="">
      <xdr:nvSpPr>
        <xdr:cNvPr id="492" name="テキスト ボックス 491"/>
        <xdr:cNvSpPr txBox="1"/>
      </xdr:nvSpPr>
      <xdr:spPr>
        <a:xfrm>
          <a:off x="6672795" y="1593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128425</xdr:rowOff>
    </xdr:from>
    <xdr:to>
      <xdr:col>85</xdr:col>
      <xdr:colOff>127000</xdr:colOff>
      <xdr:row>36</xdr:row>
      <xdr:rowOff>154271</xdr:rowOff>
    </xdr:to>
    <xdr:cxnSp macro="">
      <xdr:nvCxnSpPr>
        <xdr:cNvPr id="519" name="直線コネクタ 518"/>
        <xdr:cNvCxnSpPr/>
      </xdr:nvCxnSpPr>
      <xdr:spPr>
        <a:xfrm>
          <a:off x="15481300" y="6300625"/>
          <a:ext cx="838200" cy="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69351</xdr:rowOff>
    </xdr:from>
    <xdr:to>
      <xdr:col>81</xdr:col>
      <xdr:colOff>50800</xdr:colOff>
      <xdr:row>36</xdr:row>
      <xdr:rowOff>128425</xdr:rowOff>
    </xdr:to>
    <xdr:cxnSp macro="">
      <xdr:nvCxnSpPr>
        <xdr:cNvPr id="522" name="直線コネクタ 521"/>
        <xdr:cNvCxnSpPr/>
      </xdr:nvCxnSpPr>
      <xdr:spPr>
        <a:xfrm>
          <a:off x="14592300" y="6241551"/>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69351</xdr:rowOff>
    </xdr:from>
    <xdr:to>
      <xdr:col>76</xdr:col>
      <xdr:colOff>114300</xdr:colOff>
      <xdr:row>37</xdr:row>
      <xdr:rowOff>12413</xdr:rowOff>
    </xdr:to>
    <xdr:cxnSp macro="">
      <xdr:nvCxnSpPr>
        <xdr:cNvPr id="525" name="直線コネクタ 524"/>
        <xdr:cNvCxnSpPr/>
      </xdr:nvCxnSpPr>
      <xdr:spPr>
        <a:xfrm flipV="1">
          <a:off x="13703300" y="6241551"/>
          <a:ext cx="889000" cy="1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12413</xdr:rowOff>
    </xdr:from>
    <xdr:to>
      <xdr:col>71</xdr:col>
      <xdr:colOff>177800</xdr:colOff>
      <xdr:row>37</xdr:row>
      <xdr:rowOff>13551</xdr:rowOff>
    </xdr:to>
    <xdr:cxnSp macro="">
      <xdr:nvCxnSpPr>
        <xdr:cNvPr id="528" name="直線コネクタ 527"/>
        <xdr:cNvCxnSpPr/>
      </xdr:nvCxnSpPr>
      <xdr:spPr>
        <a:xfrm flipV="1">
          <a:off x="12814300" y="6356063"/>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103471</xdr:rowOff>
    </xdr:from>
    <xdr:to>
      <xdr:col>85</xdr:col>
      <xdr:colOff>177800</xdr:colOff>
      <xdr:row>37</xdr:row>
      <xdr:rowOff>33621</xdr:rowOff>
    </xdr:to>
    <xdr:sp macro="" textlink="">
      <xdr:nvSpPr>
        <xdr:cNvPr id="538" name="楕円 537"/>
        <xdr:cNvSpPr/>
      </xdr:nvSpPr>
      <xdr:spPr>
        <a:xfrm>
          <a:off x="16268700" y="62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126348</xdr:rowOff>
    </xdr:from>
    <xdr:ext cx="599010" cy="259045"/>
    <xdr:sp macro="" textlink="">
      <xdr:nvSpPr>
        <xdr:cNvPr id="539" name="消防費該当値テキスト"/>
        <xdr:cNvSpPr txBox="1"/>
      </xdr:nvSpPr>
      <xdr:spPr>
        <a:xfrm>
          <a:off x="16370300" y="612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77625</xdr:rowOff>
    </xdr:from>
    <xdr:to>
      <xdr:col>81</xdr:col>
      <xdr:colOff>101600</xdr:colOff>
      <xdr:row>37</xdr:row>
      <xdr:rowOff>7775</xdr:rowOff>
    </xdr:to>
    <xdr:sp macro="" textlink="">
      <xdr:nvSpPr>
        <xdr:cNvPr id="540" name="楕円 539"/>
        <xdr:cNvSpPr/>
      </xdr:nvSpPr>
      <xdr:spPr>
        <a:xfrm>
          <a:off x="15430500" y="624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24302</xdr:rowOff>
    </xdr:from>
    <xdr:ext cx="599010" cy="259045"/>
    <xdr:sp macro="" textlink="">
      <xdr:nvSpPr>
        <xdr:cNvPr id="541" name="テキスト ボックス 540"/>
        <xdr:cNvSpPr txBox="1"/>
      </xdr:nvSpPr>
      <xdr:spPr>
        <a:xfrm>
          <a:off x="15181795" y="602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18551</xdr:rowOff>
    </xdr:from>
    <xdr:to>
      <xdr:col>76</xdr:col>
      <xdr:colOff>165100</xdr:colOff>
      <xdr:row>36</xdr:row>
      <xdr:rowOff>120151</xdr:rowOff>
    </xdr:to>
    <xdr:sp macro="" textlink="">
      <xdr:nvSpPr>
        <xdr:cNvPr id="542" name="楕円 541"/>
        <xdr:cNvSpPr/>
      </xdr:nvSpPr>
      <xdr:spPr>
        <a:xfrm>
          <a:off x="14541500" y="619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136678</xdr:rowOff>
    </xdr:from>
    <xdr:ext cx="599010" cy="259045"/>
    <xdr:sp macro="" textlink="">
      <xdr:nvSpPr>
        <xdr:cNvPr id="543" name="テキスト ボックス 542"/>
        <xdr:cNvSpPr txBox="1"/>
      </xdr:nvSpPr>
      <xdr:spPr>
        <a:xfrm>
          <a:off x="14292795" y="596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133063</xdr:rowOff>
    </xdr:from>
    <xdr:to>
      <xdr:col>72</xdr:col>
      <xdr:colOff>38100</xdr:colOff>
      <xdr:row>37</xdr:row>
      <xdr:rowOff>63213</xdr:rowOff>
    </xdr:to>
    <xdr:sp macro="" textlink="">
      <xdr:nvSpPr>
        <xdr:cNvPr id="544" name="楕円 543"/>
        <xdr:cNvSpPr/>
      </xdr:nvSpPr>
      <xdr:spPr>
        <a:xfrm>
          <a:off x="13652500" y="63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79740</xdr:rowOff>
    </xdr:from>
    <xdr:ext cx="599010" cy="259045"/>
    <xdr:sp macro="" textlink="">
      <xdr:nvSpPr>
        <xdr:cNvPr id="545" name="テキスト ボックス 544"/>
        <xdr:cNvSpPr txBox="1"/>
      </xdr:nvSpPr>
      <xdr:spPr>
        <a:xfrm>
          <a:off x="13403795" y="608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134201</xdr:rowOff>
    </xdr:from>
    <xdr:to>
      <xdr:col>67</xdr:col>
      <xdr:colOff>101600</xdr:colOff>
      <xdr:row>37</xdr:row>
      <xdr:rowOff>64351</xdr:rowOff>
    </xdr:to>
    <xdr:sp macro="" textlink="">
      <xdr:nvSpPr>
        <xdr:cNvPr id="546" name="楕円 545"/>
        <xdr:cNvSpPr/>
      </xdr:nvSpPr>
      <xdr:spPr>
        <a:xfrm>
          <a:off x="12763500" y="63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80878</xdr:rowOff>
    </xdr:from>
    <xdr:ext cx="599010" cy="259045"/>
    <xdr:sp macro="" textlink="">
      <xdr:nvSpPr>
        <xdr:cNvPr id="547" name="テキスト ボックス 546"/>
        <xdr:cNvSpPr txBox="1"/>
      </xdr:nvSpPr>
      <xdr:spPr>
        <a:xfrm>
          <a:off x="12514795" y="608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53453</xdr:rowOff>
    </xdr:from>
    <xdr:to>
      <xdr:col>85</xdr:col>
      <xdr:colOff>127000</xdr:colOff>
      <xdr:row>57</xdr:row>
      <xdr:rowOff>55179</xdr:rowOff>
    </xdr:to>
    <xdr:cxnSp macro="">
      <xdr:nvCxnSpPr>
        <xdr:cNvPr id="576" name="直線コネクタ 575"/>
        <xdr:cNvCxnSpPr/>
      </xdr:nvCxnSpPr>
      <xdr:spPr>
        <a:xfrm>
          <a:off x="15481300" y="9826103"/>
          <a:ext cx="8382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28837</xdr:rowOff>
    </xdr:from>
    <xdr:to>
      <xdr:col>81</xdr:col>
      <xdr:colOff>50800</xdr:colOff>
      <xdr:row>57</xdr:row>
      <xdr:rowOff>53453</xdr:rowOff>
    </xdr:to>
    <xdr:cxnSp macro="">
      <xdr:nvCxnSpPr>
        <xdr:cNvPr id="579" name="直線コネクタ 578"/>
        <xdr:cNvCxnSpPr/>
      </xdr:nvCxnSpPr>
      <xdr:spPr>
        <a:xfrm>
          <a:off x="14592300" y="9801487"/>
          <a:ext cx="889000" cy="2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28837</xdr:rowOff>
    </xdr:from>
    <xdr:to>
      <xdr:col>76</xdr:col>
      <xdr:colOff>114300</xdr:colOff>
      <xdr:row>57</xdr:row>
      <xdr:rowOff>137458</xdr:rowOff>
    </xdr:to>
    <xdr:cxnSp macro="">
      <xdr:nvCxnSpPr>
        <xdr:cNvPr id="582" name="直線コネクタ 581"/>
        <xdr:cNvCxnSpPr/>
      </xdr:nvCxnSpPr>
      <xdr:spPr>
        <a:xfrm flipV="1">
          <a:off x="13703300" y="9801487"/>
          <a:ext cx="889000" cy="10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91001</xdr:rowOff>
    </xdr:from>
    <xdr:to>
      <xdr:col>71</xdr:col>
      <xdr:colOff>177800</xdr:colOff>
      <xdr:row>57</xdr:row>
      <xdr:rowOff>137458</xdr:rowOff>
    </xdr:to>
    <xdr:cxnSp macro="">
      <xdr:nvCxnSpPr>
        <xdr:cNvPr id="585" name="直線コネクタ 584"/>
        <xdr:cNvCxnSpPr/>
      </xdr:nvCxnSpPr>
      <xdr:spPr>
        <a:xfrm>
          <a:off x="12814300" y="9863651"/>
          <a:ext cx="889000" cy="4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4379</xdr:rowOff>
    </xdr:from>
    <xdr:to>
      <xdr:col>85</xdr:col>
      <xdr:colOff>177800</xdr:colOff>
      <xdr:row>57</xdr:row>
      <xdr:rowOff>105979</xdr:rowOff>
    </xdr:to>
    <xdr:sp macro="" textlink="">
      <xdr:nvSpPr>
        <xdr:cNvPr id="595" name="楕円 594"/>
        <xdr:cNvSpPr/>
      </xdr:nvSpPr>
      <xdr:spPr>
        <a:xfrm>
          <a:off x="16268700" y="97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27256</xdr:rowOff>
    </xdr:from>
    <xdr:ext cx="599010" cy="259045"/>
    <xdr:sp macro="" textlink="">
      <xdr:nvSpPr>
        <xdr:cNvPr id="596" name="教育費該当値テキスト"/>
        <xdr:cNvSpPr txBox="1"/>
      </xdr:nvSpPr>
      <xdr:spPr>
        <a:xfrm>
          <a:off x="16370300" y="962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2653</xdr:rowOff>
    </xdr:from>
    <xdr:to>
      <xdr:col>81</xdr:col>
      <xdr:colOff>101600</xdr:colOff>
      <xdr:row>57</xdr:row>
      <xdr:rowOff>104253</xdr:rowOff>
    </xdr:to>
    <xdr:sp macro="" textlink="">
      <xdr:nvSpPr>
        <xdr:cNvPr id="597" name="楕円 596"/>
        <xdr:cNvSpPr/>
      </xdr:nvSpPr>
      <xdr:spPr>
        <a:xfrm>
          <a:off x="15430500" y="97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120780</xdr:rowOff>
    </xdr:from>
    <xdr:ext cx="599010" cy="259045"/>
    <xdr:sp macro="" textlink="">
      <xdr:nvSpPr>
        <xdr:cNvPr id="598" name="テキスト ボックス 597"/>
        <xdr:cNvSpPr txBox="1"/>
      </xdr:nvSpPr>
      <xdr:spPr>
        <a:xfrm>
          <a:off x="15181795" y="955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149487</xdr:rowOff>
    </xdr:from>
    <xdr:to>
      <xdr:col>76</xdr:col>
      <xdr:colOff>165100</xdr:colOff>
      <xdr:row>57</xdr:row>
      <xdr:rowOff>79637</xdr:rowOff>
    </xdr:to>
    <xdr:sp macro="" textlink="">
      <xdr:nvSpPr>
        <xdr:cNvPr id="599" name="楕円 598"/>
        <xdr:cNvSpPr/>
      </xdr:nvSpPr>
      <xdr:spPr>
        <a:xfrm>
          <a:off x="14541500" y="9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96164</xdr:rowOff>
    </xdr:from>
    <xdr:ext cx="599010" cy="259045"/>
    <xdr:sp macro="" textlink="">
      <xdr:nvSpPr>
        <xdr:cNvPr id="600" name="テキスト ボックス 599"/>
        <xdr:cNvSpPr txBox="1"/>
      </xdr:nvSpPr>
      <xdr:spPr>
        <a:xfrm>
          <a:off x="14292795" y="952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86658</xdr:rowOff>
    </xdr:from>
    <xdr:to>
      <xdr:col>72</xdr:col>
      <xdr:colOff>38100</xdr:colOff>
      <xdr:row>58</xdr:row>
      <xdr:rowOff>16808</xdr:rowOff>
    </xdr:to>
    <xdr:sp macro="" textlink="">
      <xdr:nvSpPr>
        <xdr:cNvPr id="601" name="楕円 600"/>
        <xdr:cNvSpPr/>
      </xdr:nvSpPr>
      <xdr:spPr>
        <a:xfrm>
          <a:off x="13652500" y="98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33335</xdr:rowOff>
    </xdr:from>
    <xdr:ext cx="599010" cy="259045"/>
    <xdr:sp macro="" textlink="">
      <xdr:nvSpPr>
        <xdr:cNvPr id="602" name="テキスト ボックス 601"/>
        <xdr:cNvSpPr txBox="1"/>
      </xdr:nvSpPr>
      <xdr:spPr>
        <a:xfrm>
          <a:off x="13403795" y="963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40201</xdr:rowOff>
    </xdr:from>
    <xdr:to>
      <xdr:col>67</xdr:col>
      <xdr:colOff>101600</xdr:colOff>
      <xdr:row>57</xdr:row>
      <xdr:rowOff>141801</xdr:rowOff>
    </xdr:to>
    <xdr:sp macro="" textlink="">
      <xdr:nvSpPr>
        <xdr:cNvPr id="603" name="楕円 602"/>
        <xdr:cNvSpPr/>
      </xdr:nvSpPr>
      <xdr:spPr>
        <a:xfrm>
          <a:off x="12763500" y="98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158328</xdr:rowOff>
    </xdr:from>
    <xdr:ext cx="599010" cy="259045"/>
    <xdr:sp macro="" textlink="">
      <xdr:nvSpPr>
        <xdr:cNvPr id="604" name="テキスト ボックス 603"/>
        <xdr:cNvSpPr txBox="1"/>
      </xdr:nvSpPr>
      <xdr:spPr>
        <a:xfrm>
          <a:off x="12514795" y="958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33271</xdr:rowOff>
    </xdr:from>
    <xdr:to>
      <xdr:col>85</xdr:col>
      <xdr:colOff>127000</xdr:colOff>
      <xdr:row>79</xdr:row>
      <xdr:rowOff>44450</xdr:rowOff>
    </xdr:to>
    <xdr:cxnSp macro="">
      <xdr:nvCxnSpPr>
        <xdr:cNvPr id="633" name="直線コネクタ 632"/>
        <xdr:cNvCxnSpPr/>
      </xdr:nvCxnSpPr>
      <xdr:spPr>
        <a:xfrm flipV="1">
          <a:off x="15481300" y="13577821"/>
          <a:ext cx="8382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25149</xdr:rowOff>
    </xdr:from>
    <xdr:to>
      <xdr:col>71</xdr:col>
      <xdr:colOff>177800</xdr:colOff>
      <xdr:row>79</xdr:row>
      <xdr:rowOff>44450</xdr:rowOff>
    </xdr:to>
    <xdr:cxnSp macro="">
      <xdr:nvCxnSpPr>
        <xdr:cNvPr id="642" name="直線コネクタ 641"/>
        <xdr:cNvCxnSpPr/>
      </xdr:nvCxnSpPr>
      <xdr:spPr>
        <a:xfrm>
          <a:off x="12814300" y="13569699"/>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153921</xdr:rowOff>
    </xdr:from>
    <xdr:to>
      <xdr:col>85</xdr:col>
      <xdr:colOff>177800</xdr:colOff>
      <xdr:row>79</xdr:row>
      <xdr:rowOff>84071</xdr:rowOff>
    </xdr:to>
    <xdr:sp macro="" textlink="">
      <xdr:nvSpPr>
        <xdr:cNvPr id="652" name="楕円 651"/>
        <xdr:cNvSpPr/>
      </xdr:nvSpPr>
      <xdr:spPr>
        <a:xfrm>
          <a:off x="16268700" y="135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145799</xdr:rowOff>
    </xdr:from>
    <xdr:to>
      <xdr:col>67</xdr:col>
      <xdr:colOff>101600</xdr:colOff>
      <xdr:row>79</xdr:row>
      <xdr:rowOff>75949</xdr:rowOff>
    </xdr:to>
    <xdr:sp macro="" textlink="">
      <xdr:nvSpPr>
        <xdr:cNvPr id="660" name="楕円 659"/>
        <xdr:cNvSpPr/>
      </xdr:nvSpPr>
      <xdr:spPr>
        <a:xfrm>
          <a:off x="12763500" y="135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67076</xdr:rowOff>
    </xdr:from>
    <xdr:ext cx="534377" cy="259045"/>
    <xdr:sp macro="" textlink="">
      <xdr:nvSpPr>
        <xdr:cNvPr id="661" name="テキスト ボックス 660"/>
        <xdr:cNvSpPr txBox="1"/>
      </xdr:nvSpPr>
      <xdr:spPr>
        <a:xfrm>
          <a:off x="12547111" y="1361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136860</xdr:rowOff>
    </xdr:from>
    <xdr:to>
      <xdr:col>85</xdr:col>
      <xdr:colOff>127000</xdr:colOff>
      <xdr:row>96</xdr:row>
      <xdr:rowOff>138956</xdr:rowOff>
    </xdr:to>
    <xdr:cxnSp macro="">
      <xdr:nvCxnSpPr>
        <xdr:cNvPr id="690" name="直線コネクタ 689"/>
        <xdr:cNvCxnSpPr/>
      </xdr:nvCxnSpPr>
      <xdr:spPr>
        <a:xfrm flipV="1">
          <a:off x="15481300" y="16596060"/>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138956</xdr:rowOff>
    </xdr:from>
    <xdr:to>
      <xdr:col>81</xdr:col>
      <xdr:colOff>50800</xdr:colOff>
      <xdr:row>97</xdr:row>
      <xdr:rowOff>14467</xdr:rowOff>
    </xdr:to>
    <xdr:cxnSp macro="">
      <xdr:nvCxnSpPr>
        <xdr:cNvPr id="693" name="直線コネクタ 692"/>
        <xdr:cNvCxnSpPr/>
      </xdr:nvCxnSpPr>
      <xdr:spPr>
        <a:xfrm flipV="1">
          <a:off x="14592300" y="16598156"/>
          <a:ext cx="889000" cy="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14467</xdr:rowOff>
    </xdr:from>
    <xdr:to>
      <xdr:col>76</xdr:col>
      <xdr:colOff>114300</xdr:colOff>
      <xdr:row>97</xdr:row>
      <xdr:rowOff>36331</xdr:rowOff>
    </xdr:to>
    <xdr:cxnSp macro="">
      <xdr:nvCxnSpPr>
        <xdr:cNvPr id="696" name="直線コネクタ 695"/>
        <xdr:cNvCxnSpPr/>
      </xdr:nvCxnSpPr>
      <xdr:spPr>
        <a:xfrm flipV="1">
          <a:off x="13703300" y="16645117"/>
          <a:ext cx="889000" cy="2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33679</xdr:rowOff>
    </xdr:from>
    <xdr:to>
      <xdr:col>71</xdr:col>
      <xdr:colOff>177800</xdr:colOff>
      <xdr:row>97</xdr:row>
      <xdr:rowOff>36331</xdr:rowOff>
    </xdr:to>
    <xdr:cxnSp macro="">
      <xdr:nvCxnSpPr>
        <xdr:cNvPr id="699" name="直線コネクタ 698"/>
        <xdr:cNvCxnSpPr/>
      </xdr:nvCxnSpPr>
      <xdr:spPr>
        <a:xfrm>
          <a:off x="12814300" y="16664329"/>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86060</xdr:rowOff>
    </xdr:from>
    <xdr:to>
      <xdr:col>85</xdr:col>
      <xdr:colOff>177800</xdr:colOff>
      <xdr:row>97</xdr:row>
      <xdr:rowOff>16210</xdr:rowOff>
    </xdr:to>
    <xdr:sp macro="" textlink="">
      <xdr:nvSpPr>
        <xdr:cNvPr id="709" name="楕円 708"/>
        <xdr:cNvSpPr/>
      </xdr:nvSpPr>
      <xdr:spPr>
        <a:xfrm>
          <a:off x="16268700" y="165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108937</xdr:rowOff>
    </xdr:from>
    <xdr:ext cx="599010" cy="259045"/>
    <xdr:sp macro="" textlink="">
      <xdr:nvSpPr>
        <xdr:cNvPr id="710" name="公債費該当値テキスト"/>
        <xdr:cNvSpPr txBox="1"/>
      </xdr:nvSpPr>
      <xdr:spPr>
        <a:xfrm>
          <a:off x="16370300" y="1639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88156</xdr:rowOff>
    </xdr:from>
    <xdr:to>
      <xdr:col>81</xdr:col>
      <xdr:colOff>101600</xdr:colOff>
      <xdr:row>97</xdr:row>
      <xdr:rowOff>18306</xdr:rowOff>
    </xdr:to>
    <xdr:sp macro="" textlink="">
      <xdr:nvSpPr>
        <xdr:cNvPr id="711" name="楕円 710"/>
        <xdr:cNvSpPr/>
      </xdr:nvSpPr>
      <xdr:spPr>
        <a:xfrm>
          <a:off x="15430500" y="165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34833</xdr:rowOff>
    </xdr:from>
    <xdr:ext cx="599010" cy="259045"/>
    <xdr:sp macro="" textlink="">
      <xdr:nvSpPr>
        <xdr:cNvPr id="712" name="テキスト ボックス 711"/>
        <xdr:cNvSpPr txBox="1"/>
      </xdr:nvSpPr>
      <xdr:spPr>
        <a:xfrm>
          <a:off x="15181795" y="1632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135117</xdr:rowOff>
    </xdr:from>
    <xdr:to>
      <xdr:col>76</xdr:col>
      <xdr:colOff>165100</xdr:colOff>
      <xdr:row>97</xdr:row>
      <xdr:rowOff>65267</xdr:rowOff>
    </xdr:to>
    <xdr:sp macro="" textlink="">
      <xdr:nvSpPr>
        <xdr:cNvPr id="713" name="楕円 712"/>
        <xdr:cNvSpPr/>
      </xdr:nvSpPr>
      <xdr:spPr>
        <a:xfrm>
          <a:off x="14541500" y="16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81794</xdr:rowOff>
    </xdr:from>
    <xdr:ext cx="599010" cy="259045"/>
    <xdr:sp macro="" textlink="">
      <xdr:nvSpPr>
        <xdr:cNvPr id="714" name="テキスト ボックス 713"/>
        <xdr:cNvSpPr txBox="1"/>
      </xdr:nvSpPr>
      <xdr:spPr>
        <a:xfrm>
          <a:off x="14292795" y="1636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156981</xdr:rowOff>
    </xdr:from>
    <xdr:to>
      <xdr:col>72</xdr:col>
      <xdr:colOff>38100</xdr:colOff>
      <xdr:row>97</xdr:row>
      <xdr:rowOff>87131</xdr:rowOff>
    </xdr:to>
    <xdr:sp macro="" textlink="">
      <xdr:nvSpPr>
        <xdr:cNvPr id="715" name="楕円 714"/>
        <xdr:cNvSpPr/>
      </xdr:nvSpPr>
      <xdr:spPr>
        <a:xfrm>
          <a:off x="13652500" y="166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103658</xdr:rowOff>
    </xdr:from>
    <xdr:ext cx="599010" cy="259045"/>
    <xdr:sp macro="" textlink="">
      <xdr:nvSpPr>
        <xdr:cNvPr id="716" name="テキスト ボックス 715"/>
        <xdr:cNvSpPr txBox="1"/>
      </xdr:nvSpPr>
      <xdr:spPr>
        <a:xfrm>
          <a:off x="13403795" y="1639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154329</xdr:rowOff>
    </xdr:from>
    <xdr:to>
      <xdr:col>67</xdr:col>
      <xdr:colOff>101600</xdr:colOff>
      <xdr:row>97</xdr:row>
      <xdr:rowOff>84479</xdr:rowOff>
    </xdr:to>
    <xdr:sp macro="" textlink="">
      <xdr:nvSpPr>
        <xdr:cNvPr id="717" name="楕円 716"/>
        <xdr:cNvSpPr/>
      </xdr:nvSpPr>
      <xdr:spPr>
        <a:xfrm>
          <a:off x="12763500" y="166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101006</xdr:rowOff>
    </xdr:from>
    <xdr:ext cx="599010" cy="259045"/>
    <xdr:sp macro="" textlink="">
      <xdr:nvSpPr>
        <xdr:cNvPr id="718" name="テキスト ボックス 717"/>
        <xdr:cNvSpPr txBox="1"/>
      </xdr:nvSpPr>
      <xdr:spPr>
        <a:xfrm>
          <a:off x="12514795" y="1638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議会費及び公債費を除き、新型コロナウイルス感染症対応施策費によって、令和元年度から目的別歳出決算額が増加したが、アフターコロナへと社会情勢の変化に伴い目的別歳出決算額は一部を除き低下した。特に、総務費（令和３年度対比 </a:t>
          </a:r>
          <a:r>
            <a:rPr kumimoji="1" lang="en-US" altLang="ja-JP" sz="1100" b="0" i="0" baseline="0">
              <a:solidFill>
                <a:schemeClr val="dk1"/>
              </a:solidFill>
              <a:effectLst/>
              <a:latin typeface="+mn-lt"/>
              <a:ea typeface="+mn-ea"/>
              <a:cs typeface="+mn-cs"/>
            </a:rPr>
            <a:t>23.7</a:t>
          </a:r>
          <a:r>
            <a:rPr kumimoji="1" lang="ja-JP" altLang="ja-JP" sz="1100" b="0" i="0" baseline="0">
              <a:solidFill>
                <a:schemeClr val="dk1"/>
              </a:solidFill>
              <a:effectLst/>
              <a:latin typeface="+mn-lt"/>
              <a:ea typeface="+mn-ea"/>
              <a:cs typeface="+mn-cs"/>
            </a:rPr>
            <a:t>％ 減）では感染予防の持続化支援事業やポストコロナを見据えた投資事業等の完了とともに、巣籠特需の反動に伴うふるさと納税関係事業費の低下、民生費（令和３年度対比 </a:t>
          </a:r>
          <a:r>
            <a:rPr kumimoji="1" lang="en-US" altLang="ja-JP" sz="1100" b="0" i="0" baseline="0">
              <a:solidFill>
                <a:schemeClr val="dk1"/>
              </a:solidFill>
              <a:effectLst/>
              <a:latin typeface="+mn-lt"/>
              <a:ea typeface="+mn-ea"/>
              <a:cs typeface="+mn-cs"/>
            </a:rPr>
            <a:t>4.3</a:t>
          </a:r>
          <a:r>
            <a:rPr kumimoji="1" lang="ja-JP" altLang="ja-JP" sz="1100" b="0" i="0" baseline="0">
              <a:solidFill>
                <a:schemeClr val="dk1"/>
              </a:solidFill>
              <a:effectLst/>
              <a:latin typeface="+mn-lt"/>
              <a:ea typeface="+mn-ea"/>
              <a:cs typeface="+mn-cs"/>
            </a:rPr>
            <a:t>％ 減）では原油価格高騰対策支援給付金事業等の完了よる要因が上げられる。公債費については、令和３年度より平成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年度借入分公営住宅建設事業債等の元金償還が始まったため、歳出額が令和３年度対比  </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 増で横ばいでの推移となった。調査対象年度の</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日現在の住民基本台帳に登録されている人口が令和３年度対比 </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 減となったが、新型コロナウイルス感染症対応施策費等の縮減により歳出総額に対する住民一人当たりのコストも令和３年度対比 </a:t>
          </a:r>
          <a:r>
            <a:rPr kumimoji="1" lang="en-US" altLang="ja-JP" sz="1100" b="0" i="0" baseline="0">
              <a:solidFill>
                <a:schemeClr val="dk1"/>
              </a:solidFill>
              <a:effectLst/>
              <a:latin typeface="+mn-lt"/>
              <a:ea typeface="+mn-ea"/>
              <a:cs typeface="+mn-cs"/>
            </a:rPr>
            <a:t>11.8</a:t>
          </a:r>
          <a:r>
            <a:rPr kumimoji="1" lang="ja-JP" altLang="ja-JP" sz="1100" b="0" i="0" baseline="0">
              <a:solidFill>
                <a:schemeClr val="dk1"/>
              </a:solidFill>
              <a:effectLst/>
              <a:latin typeface="+mn-lt"/>
              <a:ea typeface="+mn-ea"/>
              <a:cs typeface="+mn-cs"/>
            </a:rPr>
            <a:t>％ 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赤井川村を取り巻く環境は少子・高齢化、人口減少、景気低迷の長期化、安全・安心への意識の高まり、環境保全、再生エネルギーの時代到来、地方分権の進展、地方創生の時到来、さらにはコロナ禍における物価高騰等など変化しており、また、村内においては人口減少への対応や農業の振興と農村環境の保全や保健・医療・福祉の充実、公共交通の確保を重視する住民ニーズが強まっていることから、限られた財源と地域資源を組み合せ活用し、官学等の外部のノウハウを取り入れ、交わりながら、住民生活の向上を進めるために、対処しなければならない地域課題を選択し、財政規律を進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　令和</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年度は、実質収支額において、令和３年度対比 </a:t>
          </a:r>
          <a:r>
            <a:rPr kumimoji="1" lang="en-US" altLang="ja-JP" sz="900" b="0" i="0" baseline="0">
              <a:solidFill>
                <a:schemeClr val="dk1"/>
              </a:solidFill>
              <a:effectLst/>
              <a:latin typeface="+mn-lt"/>
              <a:ea typeface="+mn-ea"/>
              <a:cs typeface="+mn-cs"/>
            </a:rPr>
            <a:t>39.3</a:t>
          </a:r>
          <a:r>
            <a:rPr kumimoji="1" lang="ja-JP" altLang="ja-JP" sz="900" b="0" i="0" baseline="0">
              <a:solidFill>
                <a:schemeClr val="dk1"/>
              </a:solidFill>
              <a:effectLst/>
              <a:latin typeface="+mn-lt"/>
              <a:ea typeface="+mn-ea"/>
              <a:cs typeface="+mn-cs"/>
            </a:rPr>
            <a:t>％ 減であったため、基準財政規模比が令和３年度対比 </a:t>
          </a:r>
          <a:r>
            <a:rPr kumimoji="1" lang="en-US" altLang="ja-JP" sz="900" b="0" i="0" baseline="0">
              <a:solidFill>
                <a:schemeClr val="dk1"/>
              </a:solidFill>
              <a:effectLst/>
              <a:latin typeface="+mn-lt"/>
              <a:ea typeface="+mn-ea"/>
              <a:cs typeface="+mn-cs"/>
            </a:rPr>
            <a:t>2.41</a:t>
          </a:r>
          <a:r>
            <a:rPr kumimoji="1" lang="ja-JP" altLang="ja-JP" sz="900" b="0" i="0" baseline="0">
              <a:solidFill>
                <a:schemeClr val="dk1"/>
              </a:solidFill>
              <a:effectLst/>
              <a:latin typeface="+mn-lt"/>
              <a:ea typeface="+mn-ea"/>
              <a:cs typeface="+mn-cs"/>
            </a:rPr>
            <a:t>％ 減となった。加えて、コロナ禍において、令和３年度は、財政調整基金を実質的に約</a:t>
          </a:r>
          <a:r>
            <a:rPr kumimoji="1" lang="en-US" altLang="ja-JP" sz="900" b="0" i="0" baseline="0">
              <a:solidFill>
                <a:schemeClr val="dk1"/>
              </a:solidFill>
              <a:effectLst/>
              <a:latin typeface="+mn-lt"/>
              <a:ea typeface="+mn-ea"/>
              <a:cs typeface="+mn-cs"/>
            </a:rPr>
            <a:t>125</a:t>
          </a:r>
          <a:r>
            <a:rPr kumimoji="1" lang="ja-JP" altLang="ja-JP" sz="900" b="0" i="0" baseline="0">
              <a:solidFill>
                <a:schemeClr val="dk1"/>
              </a:solidFill>
              <a:effectLst/>
              <a:latin typeface="+mn-lt"/>
              <a:ea typeface="+mn-ea"/>
              <a:cs typeface="+mn-cs"/>
            </a:rPr>
            <a:t>百万円を積立てることができたため、実質単年度収支も基準財政規模比が令和２年度対比 </a:t>
          </a:r>
          <a:r>
            <a:rPr kumimoji="1" lang="en-US" altLang="ja-JP" sz="900" b="0" i="0" baseline="0">
              <a:solidFill>
                <a:schemeClr val="dk1"/>
              </a:solidFill>
              <a:effectLst/>
              <a:latin typeface="+mn-lt"/>
              <a:ea typeface="+mn-ea"/>
              <a:cs typeface="+mn-cs"/>
            </a:rPr>
            <a:t>8.72</a:t>
          </a:r>
          <a:r>
            <a:rPr kumimoji="1" lang="ja-JP" altLang="ja-JP" sz="900" b="0" i="0" baseline="0">
              <a:solidFill>
                <a:schemeClr val="dk1"/>
              </a:solidFill>
              <a:effectLst/>
              <a:latin typeface="+mn-lt"/>
              <a:ea typeface="+mn-ea"/>
              <a:cs typeface="+mn-cs"/>
            </a:rPr>
            <a:t>％ 増となったが、令和３年度経常収入の一時的な伸び率に伴う反動により実質単年度収支は</a:t>
          </a:r>
          <a:r>
            <a:rPr kumimoji="1" lang="en-US" altLang="ja-JP" sz="900" b="0" i="0" baseline="0">
              <a:solidFill>
                <a:schemeClr val="dk1"/>
              </a:solidFill>
              <a:effectLst/>
              <a:latin typeface="+mn-lt"/>
              <a:ea typeface="+mn-ea"/>
              <a:cs typeface="+mn-cs"/>
            </a:rPr>
            <a:t>3.55</a:t>
          </a:r>
          <a:r>
            <a:rPr kumimoji="1" lang="ja-JP" altLang="ja-JP" sz="900" b="0" i="0" baseline="0">
              <a:solidFill>
                <a:schemeClr val="dk1"/>
              </a:solidFill>
              <a:effectLst/>
              <a:latin typeface="+mn-lt"/>
              <a:ea typeface="+mn-ea"/>
              <a:cs typeface="+mn-cs"/>
            </a:rPr>
            <a:t>％減少となった。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この減少の主な要因は、一時的な経常収入によるものであるから、行財政運営全般から事業等の必要性・緊急性及び財源確保の見直しなど総合的な検討を行いながら、計画的に施策を実行し歳出の増加は極力避けるよう努め、令和８年度末までに実質単年度収支がプラスに転じるよう財政健全化アクションプランを策定した。</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及び特別会計ともに赤字となっていないものの、特別会計は利用料金等の他、一般会計からの繰入金により調整されており、今後も一般会計を圧迫しないよう収益に見合った事業運営及び適切な料金改定に努め、計画的な費用投資において効率性かつ安定性を高まるよう努力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また、一般会計においても、事業等の必要性・緊急性及び財源の見直しなど総合的な検討を行いながら、計画的に施策を実行し歳出の増加は極力避けるよう努める。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589" t="s">
        <v>81</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9"/>
      <c r="DK1" s="179"/>
      <c r="DL1" s="179"/>
      <c r="DM1" s="179"/>
      <c r="DN1" s="179"/>
      <c r="DO1" s="179"/>
    </row>
    <row r="2" spans="1:119" ht="24.75" thickBot="1" x14ac:dyDescent="0.2">
      <c r="B2" s="180" t="s">
        <v>82</v>
      </c>
      <c r="C2" s="180"/>
      <c r="D2" s="181"/>
    </row>
    <row r="3" spans="1:119" ht="18.75" customHeight="1" thickBot="1" x14ac:dyDescent="0.2">
      <c r="A3" s="179"/>
      <c r="B3" s="590" t="s">
        <v>83</v>
      </c>
      <c r="C3" s="591"/>
      <c r="D3" s="591"/>
      <c r="E3" s="592"/>
      <c r="F3" s="592"/>
      <c r="G3" s="592"/>
      <c r="H3" s="592"/>
      <c r="I3" s="592"/>
      <c r="J3" s="592"/>
      <c r="K3" s="592"/>
      <c r="L3" s="592" t="s">
        <v>84</v>
      </c>
      <c r="M3" s="592"/>
      <c r="N3" s="592"/>
      <c r="O3" s="592"/>
      <c r="P3" s="592"/>
      <c r="Q3" s="592"/>
      <c r="R3" s="595"/>
      <c r="S3" s="595"/>
      <c r="T3" s="595"/>
      <c r="U3" s="595"/>
      <c r="V3" s="596"/>
      <c r="W3" s="481" t="s">
        <v>85</v>
      </c>
      <c r="X3" s="482"/>
      <c r="Y3" s="482"/>
      <c r="Z3" s="482"/>
      <c r="AA3" s="482"/>
      <c r="AB3" s="591"/>
      <c r="AC3" s="595" t="s">
        <v>86</v>
      </c>
      <c r="AD3" s="482"/>
      <c r="AE3" s="482"/>
      <c r="AF3" s="482"/>
      <c r="AG3" s="482"/>
      <c r="AH3" s="482"/>
      <c r="AI3" s="482"/>
      <c r="AJ3" s="482"/>
      <c r="AK3" s="482"/>
      <c r="AL3" s="557"/>
      <c r="AM3" s="481" t="s">
        <v>87</v>
      </c>
      <c r="AN3" s="482"/>
      <c r="AO3" s="482"/>
      <c r="AP3" s="482"/>
      <c r="AQ3" s="482"/>
      <c r="AR3" s="482"/>
      <c r="AS3" s="482"/>
      <c r="AT3" s="482"/>
      <c r="AU3" s="482"/>
      <c r="AV3" s="482"/>
      <c r="AW3" s="482"/>
      <c r="AX3" s="557"/>
      <c r="AY3" s="549" t="s">
        <v>1</v>
      </c>
      <c r="AZ3" s="550"/>
      <c r="BA3" s="550"/>
      <c r="BB3" s="550"/>
      <c r="BC3" s="550"/>
      <c r="BD3" s="550"/>
      <c r="BE3" s="550"/>
      <c r="BF3" s="550"/>
      <c r="BG3" s="550"/>
      <c r="BH3" s="550"/>
      <c r="BI3" s="550"/>
      <c r="BJ3" s="550"/>
      <c r="BK3" s="550"/>
      <c r="BL3" s="550"/>
      <c r="BM3" s="599"/>
      <c r="BN3" s="481" t="s">
        <v>88</v>
      </c>
      <c r="BO3" s="482"/>
      <c r="BP3" s="482"/>
      <c r="BQ3" s="482"/>
      <c r="BR3" s="482"/>
      <c r="BS3" s="482"/>
      <c r="BT3" s="482"/>
      <c r="BU3" s="557"/>
      <c r="BV3" s="481" t="s">
        <v>89</v>
      </c>
      <c r="BW3" s="482"/>
      <c r="BX3" s="482"/>
      <c r="BY3" s="482"/>
      <c r="BZ3" s="482"/>
      <c r="CA3" s="482"/>
      <c r="CB3" s="482"/>
      <c r="CC3" s="557"/>
      <c r="CD3" s="549" t="s">
        <v>1</v>
      </c>
      <c r="CE3" s="550"/>
      <c r="CF3" s="550"/>
      <c r="CG3" s="550"/>
      <c r="CH3" s="550"/>
      <c r="CI3" s="550"/>
      <c r="CJ3" s="550"/>
      <c r="CK3" s="550"/>
      <c r="CL3" s="550"/>
      <c r="CM3" s="550"/>
      <c r="CN3" s="550"/>
      <c r="CO3" s="550"/>
      <c r="CP3" s="550"/>
      <c r="CQ3" s="550"/>
      <c r="CR3" s="550"/>
      <c r="CS3" s="599"/>
      <c r="CT3" s="481" t="s">
        <v>90</v>
      </c>
      <c r="CU3" s="482"/>
      <c r="CV3" s="482"/>
      <c r="CW3" s="482"/>
      <c r="CX3" s="482"/>
      <c r="CY3" s="482"/>
      <c r="CZ3" s="482"/>
      <c r="DA3" s="557"/>
      <c r="DB3" s="481" t="s">
        <v>91</v>
      </c>
      <c r="DC3" s="482"/>
      <c r="DD3" s="482"/>
      <c r="DE3" s="482"/>
      <c r="DF3" s="482"/>
      <c r="DG3" s="482"/>
      <c r="DH3" s="482"/>
      <c r="DI3" s="557"/>
    </row>
    <row r="4" spans="1:119" ht="18.75" customHeight="1" x14ac:dyDescent="0.15">
      <c r="A4" s="179"/>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92</v>
      </c>
      <c r="AZ4" s="410"/>
      <c r="BA4" s="410"/>
      <c r="BB4" s="410"/>
      <c r="BC4" s="410"/>
      <c r="BD4" s="410"/>
      <c r="BE4" s="410"/>
      <c r="BF4" s="410"/>
      <c r="BG4" s="410"/>
      <c r="BH4" s="410"/>
      <c r="BI4" s="410"/>
      <c r="BJ4" s="410"/>
      <c r="BK4" s="410"/>
      <c r="BL4" s="410"/>
      <c r="BM4" s="411"/>
      <c r="BN4" s="412">
        <v>2796527</v>
      </c>
      <c r="BO4" s="413"/>
      <c r="BP4" s="413"/>
      <c r="BQ4" s="413"/>
      <c r="BR4" s="413"/>
      <c r="BS4" s="413"/>
      <c r="BT4" s="413"/>
      <c r="BU4" s="414"/>
      <c r="BV4" s="412">
        <v>3239225</v>
      </c>
      <c r="BW4" s="413"/>
      <c r="BX4" s="413"/>
      <c r="BY4" s="413"/>
      <c r="BZ4" s="413"/>
      <c r="CA4" s="413"/>
      <c r="CB4" s="413"/>
      <c r="CC4" s="414"/>
      <c r="CD4" s="583" t="s">
        <v>93</v>
      </c>
      <c r="CE4" s="584"/>
      <c r="CF4" s="584"/>
      <c r="CG4" s="584"/>
      <c r="CH4" s="584"/>
      <c r="CI4" s="584"/>
      <c r="CJ4" s="584"/>
      <c r="CK4" s="584"/>
      <c r="CL4" s="584"/>
      <c r="CM4" s="584"/>
      <c r="CN4" s="584"/>
      <c r="CO4" s="584"/>
      <c r="CP4" s="584"/>
      <c r="CQ4" s="584"/>
      <c r="CR4" s="584"/>
      <c r="CS4" s="585"/>
      <c r="CT4" s="586">
        <v>5.5</v>
      </c>
      <c r="CU4" s="587"/>
      <c r="CV4" s="587"/>
      <c r="CW4" s="587"/>
      <c r="CX4" s="587"/>
      <c r="CY4" s="587"/>
      <c r="CZ4" s="587"/>
      <c r="DA4" s="588"/>
      <c r="DB4" s="586">
        <v>8.8000000000000007</v>
      </c>
      <c r="DC4" s="587"/>
      <c r="DD4" s="587"/>
      <c r="DE4" s="587"/>
      <c r="DF4" s="587"/>
      <c r="DG4" s="587"/>
      <c r="DH4" s="587"/>
      <c r="DI4" s="588"/>
    </row>
    <row r="5" spans="1:119" ht="18.75" customHeight="1" x14ac:dyDescent="0.15">
      <c r="A5" s="179"/>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94</v>
      </c>
      <c r="AN5" s="391"/>
      <c r="AO5" s="391"/>
      <c r="AP5" s="391"/>
      <c r="AQ5" s="391"/>
      <c r="AR5" s="391"/>
      <c r="AS5" s="391"/>
      <c r="AT5" s="392"/>
      <c r="AU5" s="467" t="s">
        <v>95</v>
      </c>
      <c r="AV5" s="468"/>
      <c r="AW5" s="468"/>
      <c r="AX5" s="468"/>
      <c r="AY5" s="397" t="s">
        <v>96</v>
      </c>
      <c r="AZ5" s="398"/>
      <c r="BA5" s="398"/>
      <c r="BB5" s="398"/>
      <c r="BC5" s="398"/>
      <c r="BD5" s="398"/>
      <c r="BE5" s="398"/>
      <c r="BF5" s="398"/>
      <c r="BG5" s="398"/>
      <c r="BH5" s="398"/>
      <c r="BI5" s="398"/>
      <c r="BJ5" s="398"/>
      <c r="BK5" s="398"/>
      <c r="BL5" s="398"/>
      <c r="BM5" s="399"/>
      <c r="BN5" s="417">
        <v>2708329</v>
      </c>
      <c r="BO5" s="418"/>
      <c r="BP5" s="418"/>
      <c r="BQ5" s="418"/>
      <c r="BR5" s="418"/>
      <c r="BS5" s="418"/>
      <c r="BT5" s="418"/>
      <c r="BU5" s="419"/>
      <c r="BV5" s="417">
        <v>3097555</v>
      </c>
      <c r="BW5" s="418"/>
      <c r="BX5" s="418"/>
      <c r="BY5" s="418"/>
      <c r="BZ5" s="418"/>
      <c r="CA5" s="418"/>
      <c r="CB5" s="418"/>
      <c r="CC5" s="419"/>
      <c r="CD5" s="426" t="s">
        <v>97</v>
      </c>
      <c r="CE5" s="371"/>
      <c r="CF5" s="371"/>
      <c r="CG5" s="371"/>
      <c r="CH5" s="371"/>
      <c r="CI5" s="371"/>
      <c r="CJ5" s="371"/>
      <c r="CK5" s="371"/>
      <c r="CL5" s="371"/>
      <c r="CM5" s="371"/>
      <c r="CN5" s="371"/>
      <c r="CO5" s="371"/>
      <c r="CP5" s="371"/>
      <c r="CQ5" s="371"/>
      <c r="CR5" s="371"/>
      <c r="CS5" s="427"/>
      <c r="CT5" s="387">
        <v>97.2</v>
      </c>
      <c r="CU5" s="388"/>
      <c r="CV5" s="388"/>
      <c r="CW5" s="388"/>
      <c r="CX5" s="388"/>
      <c r="CY5" s="388"/>
      <c r="CZ5" s="388"/>
      <c r="DA5" s="389"/>
      <c r="DB5" s="387">
        <v>84.9</v>
      </c>
      <c r="DC5" s="388"/>
      <c r="DD5" s="388"/>
      <c r="DE5" s="388"/>
      <c r="DF5" s="388"/>
      <c r="DG5" s="388"/>
      <c r="DH5" s="388"/>
      <c r="DI5" s="389"/>
    </row>
    <row r="6" spans="1:119" ht="18.75" customHeight="1" x14ac:dyDescent="0.15">
      <c r="A6" s="179"/>
      <c r="B6" s="563" t="s">
        <v>98</v>
      </c>
      <c r="C6" s="432"/>
      <c r="D6" s="432"/>
      <c r="E6" s="564"/>
      <c r="F6" s="564"/>
      <c r="G6" s="564"/>
      <c r="H6" s="564"/>
      <c r="I6" s="564"/>
      <c r="J6" s="564"/>
      <c r="K6" s="564"/>
      <c r="L6" s="564" t="s">
        <v>99</v>
      </c>
      <c r="M6" s="564"/>
      <c r="N6" s="564"/>
      <c r="O6" s="564"/>
      <c r="P6" s="564"/>
      <c r="Q6" s="564"/>
      <c r="R6" s="459"/>
      <c r="S6" s="459"/>
      <c r="T6" s="459"/>
      <c r="U6" s="459"/>
      <c r="V6" s="570"/>
      <c r="W6" s="498" t="s">
        <v>100</v>
      </c>
      <c r="X6" s="431"/>
      <c r="Y6" s="431"/>
      <c r="Z6" s="431"/>
      <c r="AA6" s="431"/>
      <c r="AB6" s="432"/>
      <c r="AC6" s="575" t="s">
        <v>101</v>
      </c>
      <c r="AD6" s="576"/>
      <c r="AE6" s="576"/>
      <c r="AF6" s="576"/>
      <c r="AG6" s="576"/>
      <c r="AH6" s="576"/>
      <c r="AI6" s="576"/>
      <c r="AJ6" s="576"/>
      <c r="AK6" s="576"/>
      <c r="AL6" s="577"/>
      <c r="AM6" s="487" t="s">
        <v>102</v>
      </c>
      <c r="AN6" s="391"/>
      <c r="AO6" s="391"/>
      <c r="AP6" s="391"/>
      <c r="AQ6" s="391"/>
      <c r="AR6" s="391"/>
      <c r="AS6" s="391"/>
      <c r="AT6" s="392"/>
      <c r="AU6" s="467" t="s">
        <v>95</v>
      </c>
      <c r="AV6" s="468"/>
      <c r="AW6" s="468"/>
      <c r="AX6" s="468"/>
      <c r="AY6" s="397" t="s">
        <v>103</v>
      </c>
      <c r="AZ6" s="398"/>
      <c r="BA6" s="398"/>
      <c r="BB6" s="398"/>
      <c r="BC6" s="398"/>
      <c r="BD6" s="398"/>
      <c r="BE6" s="398"/>
      <c r="BF6" s="398"/>
      <c r="BG6" s="398"/>
      <c r="BH6" s="398"/>
      <c r="BI6" s="398"/>
      <c r="BJ6" s="398"/>
      <c r="BK6" s="398"/>
      <c r="BL6" s="398"/>
      <c r="BM6" s="399"/>
      <c r="BN6" s="417">
        <v>88198</v>
      </c>
      <c r="BO6" s="418"/>
      <c r="BP6" s="418"/>
      <c r="BQ6" s="418"/>
      <c r="BR6" s="418"/>
      <c r="BS6" s="418"/>
      <c r="BT6" s="418"/>
      <c r="BU6" s="419"/>
      <c r="BV6" s="417">
        <v>141670</v>
      </c>
      <c r="BW6" s="418"/>
      <c r="BX6" s="418"/>
      <c r="BY6" s="418"/>
      <c r="BZ6" s="418"/>
      <c r="CA6" s="418"/>
      <c r="CB6" s="418"/>
      <c r="CC6" s="419"/>
      <c r="CD6" s="426" t="s">
        <v>104</v>
      </c>
      <c r="CE6" s="371"/>
      <c r="CF6" s="371"/>
      <c r="CG6" s="371"/>
      <c r="CH6" s="371"/>
      <c r="CI6" s="371"/>
      <c r="CJ6" s="371"/>
      <c r="CK6" s="371"/>
      <c r="CL6" s="371"/>
      <c r="CM6" s="371"/>
      <c r="CN6" s="371"/>
      <c r="CO6" s="371"/>
      <c r="CP6" s="371"/>
      <c r="CQ6" s="371"/>
      <c r="CR6" s="371"/>
      <c r="CS6" s="427"/>
      <c r="CT6" s="560">
        <v>98.1</v>
      </c>
      <c r="CU6" s="561"/>
      <c r="CV6" s="561"/>
      <c r="CW6" s="561"/>
      <c r="CX6" s="561"/>
      <c r="CY6" s="561"/>
      <c r="CZ6" s="561"/>
      <c r="DA6" s="562"/>
      <c r="DB6" s="560">
        <v>87.6</v>
      </c>
      <c r="DC6" s="561"/>
      <c r="DD6" s="561"/>
      <c r="DE6" s="561"/>
      <c r="DF6" s="561"/>
      <c r="DG6" s="561"/>
      <c r="DH6" s="561"/>
      <c r="DI6" s="562"/>
    </row>
    <row r="7" spans="1:119" ht="18.75" customHeight="1" x14ac:dyDescent="0.15">
      <c r="A7" s="179"/>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105</v>
      </c>
      <c r="AN7" s="391"/>
      <c r="AO7" s="391"/>
      <c r="AP7" s="391"/>
      <c r="AQ7" s="391"/>
      <c r="AR7" s="391"/>
      <c r="AS7" s="391"/>
      <c r="AT7" s="392"/>
      <c r="AU7" s="467" t="s">
        <v>95</v>
      </c>
      <c r="AV7" s="468"/>
      <c r="AW7" s="468"/>
      <c r="AX7" s="468"/>
      <c r="AY7" s="397" t="s">
        <v>106</v>
      </c>
      <c r="AZ7" s="398"/>
      <c r="BA7" s="398"/>
      <c r="BB7" s="398"/>
      <c r="BC7" s="398"/>
      <c r="BD7" s="398"/>
      <c r="BE7" s="398"/>
      <c r="BF7" s="398"/>
      <c r="BG7" s="398"/>
      <c r="BH7" s="398"/>
      <c r="BI7" s="398"/>
      <c r="BJ7" s="398"/>
      <c r="BK7" s="398"/>
      <c r="BL7" s="398"/>
      <c r="BM7" s="399"/>
      <c r="BN7" s="417">
        <v>7252</v>
      </c>
      <c r="BO7" s="418"/>
      <c r="BP7" s="418"/>
      <c r="BQ7" s="418"/>
      <c r="BR7" s="418"/>
      <c r="BS7" s="418"/>
      <c r="BT7" s="418"/>
      <c r="BU7" s="419"/>
      <c r="BV7" s="417">
        <v>8126</v>
      </c>
      <c r="BW7" s="418"/>
      <c r="BX7" s="418"/>
      <c r="BY7" s="418"/>
      <c r="BZ7" s="418"/>
      <c r="CA7" s="418"/>
      <c r="CB7" s="418"/>
      <c r="CC7" s="419"/>
      <c r="CD7" s="426" t="s">
        <v>107</v>
      </c>
      <c r="CE7" s="371"/>
      <c r="CF7" s="371"/>
      <c r="CG7" s="371"/>
      <c r="CH7" s="371"/>
      <c r="CI7" s="371"/>
      <c r="CJ7" s="371"/>
      <c r="CK7" s="371"/>
      <c r="CL7" s="371"/>
      <c r="CM7" s="371"/>
      <c r="CN7" s="371"/>
      <c r="CO7" s="371"/>
      <c r="CP7" s="371"/>
      <c r="CQ7" s="371"/>
      <c r="CR7" s="371"/>
      <c r="CS7" s="427"/>
      <c r="CT7" s="417">
        <v>1480766</v>
      </c>
      <c r="CU7" s="418"/>
      <c r="CV7" s="418"/>
      <c r="CW7" s="418"/>
      <c r="CX7" s="418"/>
      <c r="CY7" s="418"/>
      <c r="CZ7" s="418"/>
      <c r="DA7" s="419"/>
      <c r="DB7" s="417">
        <v>1517408</v>
      </c>
      <c r="DC7" s="418"/>
      <c r="DD7" s="418"/>
      <c r="DE7" s="418"/>
      <c r="DF7" s="418"/>
      <c r="DG7" s="418"/>
      <c r="DH7" s="418"/>
      <c r="DI7" s="419"/>
    </row>
    <row r="8" spans="1:119" ht="18.75" customHeight="1" thickBot="1" x14ac:dyDescent="0.2">
      <c r="A8" s="179"/>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108</v>
      </c>
      <c r="AN8" s="391"/>
      <c r="AO8" s="391"/>
      <c r="AP8" s="391"/>
      <c r="AQ8" s="391"/>
      <c r="AR8" s="391"/>
      <c r="AS8" s="391"/>
      <c r="AT8" s="392"/>
      <c r="AU8" s="467" t="s">
        <v>109</v>
      </c>
      <c r="AV8" s="468"/>
      <c r="AW8" s="468"/>
      <c r="AX8" s="468"/>
      <c r="AY8" s="397" t="s">
        <v>110</v>
      </c>
      <c r="AZ8" s="398"/>
      <c r="BA8" s="398"/>
      <c r="BB8" s="398"/>
      <c r="BC8" s="398"/>
      <c r="BD8" s="398"/>
      <c r="BE8" s="398"/>
      <c r="BF8" s="398"/>
      <c r="BG8" s="398"/>
      <c r="BH8" s="398"/>
      <c r="BI8" s="398"/>
      <c r="BJ8" s="398"/>
      <c r="BK8" s="398"/>
      <c r="BL8" s="398"/>
      <c r="BM8" s="399"/>
      <c r="BN8" s="417">
        <v>80946</v>
      </c>
      <c r="BO8" s="418"/>
      <c r="BP8" s="418"/>
      <c r="BQ8" s="418"/>
      <c r="BR8" s="418"/>
      <c r="BS8" s="418"/>
      <c r="BT8" s="418"/>
      <c r="BU8" s="419"/>
      <c r="BV8" s="417">
        <v>133544</v>
      </c>
      <c r="BW8" s="418"/>
      <c r="BX8" s="418"/>
      <c r="BY8" s="418"/>
      <c r="BZ8" s="418"/>
      <c r="CA8" s="418"/>
      <c r="CB8" s="418"/>
      <c r="CC8" s="419"/>
      <c r="CD8" s="426" t="s">
        <v>111</v>
      </c>
      <c r="CE8" s="371"/>
      <c r="CF8" s="371"/>
      <c r="CG8" s="371"/>
      <c r="CH8" s="371"/>
      <c r="CI8" s="371"/>
      <c r="CJ8" s="371"/>
      <c r="CK8" s="371"/>
      <c r="CL8" s="371"/>
      <c r="CM8" s="371"/>
      <c r="CN8" s="371"/>
      <c r="CO8" s="371"/>
      <c r="CP8" s="371"/>
      <c r="CQ8" s="371"/>
      <c r="CR8" s="371"/>
      <c r="CS8" s="427"/>
      <c r="CT8" s="522">
        <v>0.25</v>
      </c>
      <c r="CU8" s="523"/>
      <c r="CV8" s="523"/>
      <c r="CW8" s="523"/>
      <c r="CX8" s="523"/>
      <c r="CY8" s="523"/>
      <c r="CZ8" s="523"/>
      <c r="DA8" s="524"/>
      <c r="DB8" s="522">
        <v>0.25</v>
      </c>
      <c r="DC8" s="523"/>
      <c r="DD8" s="523"/>
      <c r="DE8" s="523"/>
      <c r="DF8" s="523"/>
      <c r="DG8" s="523"/>
      <c r="DH8" s="523"/>
      <c r="DI8" s="524"/>
    </row>
    <row r="9" spans="1:119" ht="18.75" customHeight="1" thickBot="1" x14ac:dyDescent="0.2">
      <c r="A9" s="179"/>
      <c r="B9" s="549" t="s">
        <v>112</v>
      </c>
      <c r="C9" s="550"/>
      <c r="D9" s="550"/>
      <c r="E9" s="550"/>
      <c r="F9" s="550"/>
      <c r="G9" s="550"/>
      <c r="H9" s="550"/>
      <c r="I9" s="550"/>
      <c r="J9" s="550"/>
      <c r="K9" s="470"/>
      <c r="L9" s="551" t="s">
        <v>113</v>
      </c>
      <c r="M9" s="552"/>
      <c r="N9" s="552"/>
      <c r="O9" s="552"/>
      <c r="P9" s="552"/>
      <c r="Q9" s="553"/>
      <c r="R9" s="554">
        <v>1165</v>
      </c>
      <c r="S9" s="555"/>
      <c r="T9" s="555"/>
      <c r="U9" s="555"/>
      <c r="V9" s="556"/>
      <c r="W9" s="481" t="s">
        <v>114</v>
      </c>
      <c r="X9" s="482"/>
      <c r="Y9" s="482"/>
      <c r="Z9" s="482"/>
      <c r="AA9" s="482"/>
      <c r="AB9" s="482"/>
      <c r="AC9" s="482"/>
      <c r="AD9" s="482"/>
      <c r="AE9" s="482"/>
      <c r="AF9" s="482"/>
      <c r="AG9" s="482"/>
      <c r="AH9" s="482"/>
      <c r="AI9" s="482"/>
      <c r="AJ9" s="482"/>
      <c r="AK9" s="482"/>
      <c r="AL9" s="557"/>
      <c r="AM9" s="487" t="s">
        <v>115</v>
      </c>
      <c r="AN9" s="391"/>
      <c r="AO9" s="391"/>
      <c r="AP9" s="391"/>
      <c r="AQ9" s="391"/>
      <c r="AR9" s="391"/>
      <c r="AS9" s="391"/>
      <c r="AT9" s="392"/>
      <c r="AU9" s="467" t="s">
        <v>95</v>
      </c>
      <c r="AV9" s="468"/>
      <c r="AW9" s="468"/>
      <c r="AX9" s="468"/>
      <c r="AY9" s="397" t="s">
        <v>116</v>
      </c>
      <c r="AZ9" s="398"/>
      <c r="BA9" s="398"/>
      <c r="BB9" s="398"/>
      <c r="BC9" s="398"/>
      <c r="BD9" s="398"/>
      <c r="BE9" s="398"/>
      <c r="BF9" s="398"/>
      <c r="BG9" s="398"/>
      <c r="BH9" s="398"/>
      <c r="BI9" s="398"/>
      <c r="BJ9" s="398"/>
      <c r="BK9" s="398"/>
      <c r="BL9" s="398"/>
      <c r="BM9" s="399"/>
      <c r="BN9" s="417">
        <v>-52598</v>
      </c>
      <c r="BO9" s="418"/>
      <c r="BP9" s="418"/>
      <c r="BQ9" s="418"/>
      <c r="BR9" s="418"/>
      <c r="BS9" s="418"/>
      <c r="BT9" s="418"/>
      <c r="BU9" s="419"/>
      <c r="BV9" s="417">
        <v>85808</v>
      </c>
      <c r="BW9" s="418"/>
      <c r="BX9" s="418"/>
      <c r="BY9" s="418"/>
      <c r="BZ9" s="418"/>
      <c r="CA9" s="418"/>
      <c r="CB9" s="418"/>
      <c r="CC9" s="419"/>
      <c r="CD9" s="426" t="s">
        <v>117</v>
      </c>
      <c r="CE9" s="371"/>
      <c r="CF9" s="371"/>
      <c r="CG9" s="371"/>
      <c r="CH9" s="371"/>
      <c r="CI9" s="371"/>
      <c r="CJ9" s="371"/>
      <c r="CK9" s="371"/>
      <c r="CL9" s="371"/>
      <c r="CM9" s="371"/>
      <c r="CN9" s="371"/>
      <c r="CO9" s="371"/>
      <c r="CP9" s="371"/>
      <c r="CQ9" s="371"/>
      <c r="CR9" s="371"/>
      <c r="CS9" s="427"/>
      <c r="CT9" s="387">
        <v>11.8</v>
      </c>
      <c r="CU9" s="388"/>
      <c r="CV9" s="388"/>
      <c r="CW9" s="388"/>
      <c r="CX9" s="388"/>
      <c r="CY9" s="388"/>
      <c r="CZ9" s="388"/>
      <c r="DA9" s="389"/>
      <c r="DB9" s="387">
        <v>10.199999999999999</v>
      </c>
      <c r="DC9" s="388"/>
      <c r="DD9" s="388"/>
      <c r="DE9" s="388"/>
      <c r="DF9" s="388"/>
      <c r="DG9" s="388"/>
      <c r="DH9" s="388"/>
      <c r="DI9" s="389"/>
    </row>
    <row r="10" spans="1:119" ht="18.75" customHeight="1" thickBot="1" x14ac:dyDescent="0.2">
      <c r="A10" s="179"/>
      <c r="B10" s="549"/>
      <c r="C10" s="550"/>
      <c r="D10" s="550"/>
      <c r="E10" s="550"/>
      <c r="F10" s="550"/>
      <c r="G10" s="550"/>
      <c r="H10" s="550"/>
      <c r="I10" s="550"/>
      <c r="J10" s="550"/>
      <c r="K10" s="470"/>
      <c r="L10" s="390" t="s">
        <v>118</v>
      </c>
      <c r="M10" s="391"/>
      <c r="N10" s="391"/>
      <c r="O10" s="391"/>
      <c r="P10" s="391"/>
      <c r="Q10" s="392"/>
      <c r="R10" s="393">
        <v>1121</v>
      </c>
      <c r="S10" s="394"/>
      <c r="T10" s="394"/>
      <c r="U10" s="394"/>
      <c r="V10" s="396"/>
      <c r="W10" s="558"/>
      <c r="X10" s="368"/>
      <c r="Y10" s="368"/>
      <c r="Z10" s="368"/>
      <c r="AA10" s="368"/>
      <c r="AB10" s="368"/>
      <c r="AC10" s="368"/>
      <c r="AD10" s="368"/>
      <c r="AE10" s="368"/>
      <c r="AF10" s="368"/>
      <c r="AG10" s="368"/>
      <c r="AH10" s="368"/>
      <c r="AI10" s="368"/>
      <c r="AJ10" s="368"/>
      <c r="AK10" s="368"/>
      <c r="AL10" s="559"/>
      <c r="AM10" s="487" t="s">
        <v>119</v>
      </c>
      <c r="AN10" s="391"/>
      <c r="AO10" s="391"/>
      <c r="AP10" s="391"/>
      <c r="AQ10" s="391"/>
      <c r="AR10" s="391"/>
      <c r="AS10" s="391"/>
      <c r="AT10" s="392"/>
      <c r="AU10" s="467" t="s">
        <v>120</v>
      </c>
      <c r="AV10" s="468"/>
      <c r="AW10" s="468"/>
      <c r="AX10" s="468"/>
      <c r="AY10" s="397" t="s">
        <v>121</v>
      </c>
      <c r="AZ10" s="398"/>
      <c r="BA10" s="398"/>
      <c r="BB10" s="398"/>
      <c r="BC10" s="398"/>
      <c r="BD10" s="398"/>
      <c r="BE10" s="398"/>
      <c r="BF10" s="398"/>
      <c r="BG10" s="398"/>
      <c r="BH10" s="398"/>
      <c r="BI10" s="398"/>
      <c r="BJ10" s="398"/>
      <c r="BK10" s="398"/>
      <c r="BL10" s="398"/>
      <c r="BM10" s="399"/>
      <c r="BN10" s="417">
        <v>2</v>
      </c>
      <c r="BO10" s="418"/>
      <c r="BP10" s="418"/>
      <c r="BQ10" s="418"/>
      <c r="BR10" s="418"/>
      <c r="BS10" s="418"/>
      <c r="BT10" s="418"/>
      <c r="BU10" s="419"/>
      <c r="BV10" s="417">
        <v>125901</v>
      </c>
      <c r="BW10" s="418"/>
      <c r="BX10" s="418"/>
      <c r="BY10" s="418"/>
      <c r="BZ10" s="418"/>
      <c r="CA10" s="418"/>
      <c r="CB10" s="418"/>
      <c r="CC10" s="419"/>
      <c r="CD10" s="182" t="s">
        <v>122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549"/>
      <c r="C11" s="550"/>
      <c r="D11" s="550"/>
      <c r="E11" s="550"/>
      <c r="F11" s="550"/>
      <c r="G11" s="550"/>
      <c r="H11" s="550"/>
      <c r="I11" s="550"/>
      <c r="J11" s="550"/>
      <c r="K11" s="470"/>
      <c r="L11" s="372" t="s">
        <v>123</v>
      </c>
      <c r="M11" s="373"/>
      <c r="N11" s="373"/>
      <c r="O11" s="373"/>
      <c r="P11" s="373"/>
      <c r="Q11" s="374"/>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87" t="s">
        <v>125</v>
      </c>
      <c r="AN11" s="391"/>
      <c r="AO11" s="391"/>
      <c r="AP11" s="391"/>
      <c r="AQ11" s="391"/>
      <c r="AR11" s="391"/>
      <c r="AS11" s="391"/>
      <c r="AT11" s="392"/>
      <c r="AU11" s="467" t="s">
        <v>120</v>
      </c>
      <c r="AV11" s="468"/>
      <c r="AW11" s="468"/>
      <c r="AX11" s="468"/>
      <c r="AY11" s="397" t="s">
        <v>126</v>
      </c>
      <c r="AZ11" s="398"/>
      <c r="BA11" s="398"/>
      <c r="BB11" s="398"/>
      <c r="BC11" s="398"/>
      <c r="BD11" s="398"/>
      <c r="BE11" s="398"/>
      <c r="BF11" s="398"/>
      <c r="BG11" s="398"/>
      <c r="BH11" s="398"/>
      <c r="BI11" s="398"/>
      <c r="BJ11" s="398"/>
      <c r="BK11" s="398"/>
      <c r="BL11" s="398"/>
      <c r="BM11" s="399"/>
      <c r="BN11" s="417">
        <v>0</v>
      </c>
      <c r="BO11" s="418"/>
      <c r="BP11" s="418"/>
      <c r="BQ11" s="418"/>
      <c r="BR11" s="418"/>
      <c r="BS11" s="418"/>
      <c r="BT11" s="418"/>
      <c r="BU11" s="419"/>
      <c r="BV11" s="417">
        <v>0</v>
      </c>
      <c r="BW11" s="418"/>
      <c r="BX11" s="418"/>
      <c r="BY11" s="418"/>
      <c r="BZ11" s="418"/>
      <c r="CA11" s="418"/>
      <c r="CB11" s="418"/>
      <c r="CC11" s="419"/>
      <c r="CD11" s="426" t="s">
        <v>127</v>
      </c>
      <c r="CE11" s="371"/>
      <c r="CF11" s="371"/>
      <c r="CG11" s="371"/>
      <c r="CH11" s="371"/>
      <c r="CI11" s="371"/>
      <c r="CJ11" s="371"/>
      <c r="CK11" s="371"/>
      <c r="CL11" s="371"/>
      <c r="CM11" s="371"/>
      <c r="CN11" s="371"/>
      <c r="CO11" s="371"/>
      <c r="CP11" s="371"/>
      <c r="CQ11" s="371"/>
      <c r="CR11" s="371"/>
      <c r="CS11" s="427"/>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79"/>
      <c r="B12" s="525" t="s">
        <v>130</v>
      </c>
      <c r="C12" s="526"/>
      <c r="D12" s="526"/>
      <c r="E12" s="526"/>
      <c r="F12" s="526"/>
      <c r="G12" s="526"/>
      <c r="H12" s="526"/>
      <c r="I12" s="526"/>
      <c r="J12" s="526"/>
      <c r="K12" s="527"/>
      <c r="L12" s="534" t="s">
        <v>131</v>
      </c>
      <c r="M12" s="535"/>
      <c r="N12" s="535"/>
      <c r="O12" s="535"/>
      <c r="P12" s="535"/>
      <c r="Q12" s="536"/>
      <c r="R12" s="537">
        <v>1106</v>
      </c>
      <c r="S12" s="538"/>
      <c r="T12" s="538"/>
      <c r="U12" s="538"/>
      <c r="V12" s="539"/>
      <c r="W12" s="540" t="s">
        <v>1</v>
      </c>
      <c r="X12" s="468"/>
      <c r="Y12" s="468"/>
      <c r="Z12" s="468"/>
      <c r="AA12" s="468"/>
      <c r="AB12" s="541"/>
      <c r="AC12" s="542" t="s">
        <v>132</v>
      </c>
      <c r="AD12" s="543"/>
      <c r="AE12" s="543"/>
      <c r="AF12" s="543"/>
      <c r="AG12" s="544"/>
      <c r="AH12" s="542" t="s">
        <v>133</v>
      </c>
      <c r="AI12" s="543"/>
      <c r="AJ12" s="543"/>
      <c r="AK12" s="543"/>
      <c r="AL12" s="545"/>
      <c r="AM12" s="487" t="s">
        <v>134</v>
      </c>
      <c r="AN12" s="391"/>
      <c r="AO12" s="391"/>
      <c r="AP12" s="391"/>
      <c r="AQ12" s="391"/>
      <c r="AR12" s="391"/>
      <c r="AS12" s="391"/>
      <c r="AT12" s="392"/>
      <c r="AU12" s="467" t="s">
        <v>135</v>
      </c>
      <c r="AV12" s="468"/>
      <c r="AW12" s="468"/>
      <c r="AX12" s="468"/>
      <c r="AY12" s="397" t="s">
        <v>136</v>
      </c>
      <c r="AZ12" s="398"/>
      <c r="BA12" s="398"/>
      <c r="BB12" s="398"/>
      <c r="BC12" s="398"/>
      <c r="BD12" s="398"/>
      <c r="BE12" s="398"/>
      <c r="BF12" s="398"/>
      <c r="BG12" s="398"/>
      <c r="BH12" s="398"/>
      <c r="BI12" s="398"/>
      <c r="BJ12" s="398"/>
      <c r="BK12" s="398"/>
      <c r="BL12" s="398"/>
      <c r="BM12" s="399"/>
      <c r="BN12" s="417">
        <v>0</v>
      </c>
      <c r="BO12" s="418"/>
      <c r="BP12" s="418"/>
      <c r="BQ12" s="418"/>
      <c r="BR12" s="418"/>
      <c r="BS12" s="418"/>
      <c r="BT12" s="418"/>
      <c r="BU12" s="419"/>
      <c r="BV12" s="417">
        <v>0</v>
      </c>
      <c r="BW12" s="418"/>
      <c r="BX12" s="418"/>
      <c r="BY12" s="418"/>
      <c r="BZ12" s="418"/>
      <c r="CA12" s="418"/>
      <c r="CB12" s="418"/>
      <c r="CC12" s="419"/>
      <c r="CD12" s="426" t="s">
        <v>137</v>
      </c>
      <c r="CE12" s="371"/>
      <c r="CF12" s="371"/>
      <c r="CG12" s="371"/>
      <c r="CH12" s="371"/>
      <c r="CI12" s="371"/>
      <c r="CJ12" s="371"/>
      <c r="CK12" s="371"/>
      <c r="CL12" s="371"/>
      <c r="CM12" s="371"/>
      <c r="CN12" s="371"/>
      <c r="CO12" s="371"/>
      <c r="CP12" s="371"/>
      <c r="CQ12" s="371"/>
      <c r="CR12" s="371"/>
      <c r="CS12" s="427"/>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79"/>
      <c r="B13" s="528"/>
      <c r="C13" s="529"/>
      <c r="D13" s="529"/>
      <c r="E13" s="529"/>
      <c r="F13" s="529"/>
      <c r="G13" s="529"/>
      <c r="H13" s="529"/>
      <c r="I13" s="529"/>
      <c r="J13" s="529"/>
      <c r="K13" s="530"/>
      <c r="L13" s="188"/>
      <c r="M13" s="510" t="s">
        <v>139</v>
      </c>
      <c r="N13" s="511"/>
      <c r="O13" s="511"/>
      <c r="P13" s="511"/>
      <c r="Q13" s="512"/>
      <c r="R13" s="513">
        <v>992</v>
      </c>
      <c r="S13" s="514"/>
      <c r="T13" s="514"/>
      <c r="U13" s="514"/>
      <c r="V13" s="515"/>
      <c r="W13" s="498" t="s">
        <v>140</v>
      </c>
      <c r="X13" s="431"/>
      <c r="Y13" s="431"/>
      <c r="Z13" s="431"/>
      <c r="AA13" s="431"/>
      <c r="AB13" s="432"/>
      <c r="AC13" s="393">
        <v>205</v>
      </c>
      <c r="AD13" s="394"/>
      <c r="AE13" s="394"/>
      <c r="AF13" s="394"/>
      <c r="AG13" s="395"/>
      <c r="AH13" s="393">
        <v>225</v>
      </c>
      <c r="AI13" s="394"/>
      <c r="AJ13" s="394"/>
      <c r="AK13" s="394"/>
      <c r="AL13" s="396"/>
      <c r="AM13" s="487" t="s">
        <v>141</v>
      </c>
      <c r="AN13" s="391"/>
      <c r="AO13" s="391"/>
      <c r="AP13" s="391"/>
      <c r="AQ13" s="391"/>
      <c r="AR13" s="391"/>
      <c r="AS13" s="391"/>
      <c r="AT13" s="392"/>
      <c r="AU13" s="467" t="s">
        <v>142</v>
      </c>
      <c r="AV13" s="468"/>
      <c r="AW13" s="468"/>
      <c r="AX13" s="468"/>
      <c r="AY13" s="397" t="s">
        <v>143</v>
      </c>
      <c r="AZ13" s="398"/>
      <c r="BA13" s="398"/>
      <c r="BB13" s="398"/>
      <c r="BC13" s="398"/>
      <c r="BD13" s="398"/>
      <c r="BE13" s="398"/>
      <c r="BF13" s="398"/>
      <c r="BG13" s="398"/>
      <c r="BH13" s="398"/>
      <c r="BI13" s="398"/>
      <c r="BJ13" s="398"/>
      <c r="BK13" s="398"/>
      <c r="BL13" s="398"/>
      <c r="BM13" s="399"/>
      <c r="BN13" s="417">
        <v>-52596</v>
      </c>
      <c r="BO13" s="418"/>
      <c r="BP13" s="418"/>
      <c r="BQ13" s="418"/>
      <c r="BR13" s="418"/>
      <c r="BS13" s="418"/>
      <c r="BT13" s="418"/>
      <c r="BU13" s="419"/>
      <c r="BV13" s="417">
        <v>211709</v>
      </c>
      <c r="BW13" s="418"/>
      <c r="BX13" s="418"/>
      <c r="BY13" s="418"/>
      <c r="BZ13" s="418"/>
      <c r="CA13" s="418"/>
      <c r="CB13" s="418"/>
      <c r="CC13" s="419"/>
      <c r="CD13" s="426" t="s">
        <v>144</v>
      </c>
      <c r="CE13" s="371"/>
      <c r="CF13" s="371"/>
      <c r="CG13" s="371"/>
      <c r="CH13" s="371"/>
      <c r="CI13" s="371"/>
      <c r="CJ13" s="371"/>
      <c r="CK13" s="371"/>
      <c r="CL13" s="371"/>
      <c r="CM13" s="371"/>
      <c r="CN13" s="371"/>
      <c r="CO13" s="371"/>
      <c r="CP13" s="371"/>
      <c r="CQ13" s="371"/>
      <c r="CR13" s="371"/>
      <c r="CS13" s="427"/>
      <c r="CT13" s="387">
        <v>5.7</v>
      </c>
      <c r="CU13" s="388"/>
      <c r="CV13" s="388"/>
      <c r="CW13" s="388"/>
      <c r="CX13" s="388"/>
      <c r="CY13" s="388"/>
      <c r="CZ13" s="388"/>
      <c r="DA13" s="389"/>
      <c r="DB13" s="387">
        <v>6.3</v>
      </c>
      <c r="DC13" s="388"/>
      <c r="DD13" s="388"/>
      <c r="DE13" s="388"/>
      <c r="DF13" s="388"/>
      <c r="DG13" s="388"/>
      <c r="DH13" s="388"/>
      <c r="DI13" s="389"/>
    </row>
    <row r="14" spans="1:119" ht="18.75" customHeight="1" thickBot="1" x14ac:dyDescent="0.2">
      <c r="A14" s="179"/>
      <c r="B14" s="528"/>
      <c r="C14" s="529"/>
      <c r="D14" s="529"/>
      <c r="E14" s="529"/>
      <c r="F14" s="529"/>
      <c r="G14" s="529"/>
      <c r="H14" s="529"/>
      <c r="I14" s="529"/>
      <c r="J14" s="529"/>
      <c r="K14" s="530"/>
      <c r="L14" s="503" t="s">
        <v>145</v>
      </c>
      <c r="M14" s="520"/>
      <c r="N14" s="520"/>
      <c r="O14" s="520"/>
      <c r="P14" s="520"/>
      <c r="Q14" s="521"/>
      <c r="R14" s="513">
        <v>1115</v>
      </c>
      <c r="S14" s="514"/>
      <c r="T14" s="514"/>
      <c r="U14" s="514"/>
      <c r="V14" s="515"/>
      <c r="W14" s="516"/>
      <c r="X14" s="434"/>
      <c r="Y14" s="434"/>
      <c r="Z14" s="434"/>
      <c r="AA14" s="434"/>
      <c r="AB14" s="435"/>
      <c r="AC14" s="506">
        <v>29.1</v>
      </c>
      <c r="AD14" s="507"/>
      <c r="AE14" s="507"/>
      <c r="AF14" s="507"/>
      <c r="AG14" s="508"/>
      <c r="AH14" s="506">
        <v>35</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146</v>
      </c>
      <c r="CE14" s="424"/>
      <c r="CF14" s="424"/>
      <c r="CG14" s="424"/>
      <c r="CH14" s="424"/>
      <c r="CI14" s="424"/>
      <c r="CJ14" s="424"/>
      <c r="CK14" s="424"/>
      <c r="CL14" s="424"/>
      <c r="CM14" s="424"/>
      <c r="CN14" s="424"/>
      <c r="CO14" s="424"/>
      <c r="CP14" s="424"/>
      <c r="CQ14" s="424"/>
      <c r="CR14" s="424"/>
      <c r="CS14" s="425"/>
      <c r="CT14" s="517" t="s">
        <v>138</v>
      </c>
      <c r="CU14" s="518"/>
      <c r="CV14" s="518"/>
      <c r="CW14" s="518"/>
      <c r="CX14" s="518"/>
      <c r="CY14" s="518"/>
      <c r="CZ14" s="518"/>
      <c r="DA14" s="519"/>
      <c r="DB14" s="517" t="s">
        <v>138</v>
      </c>
      <c r="DC14" s="518"/>
      <c r="DD14" s="518"/>
      <c r="DE14" s="518"/>
      <c r="DF14" s="518"/>
      <c r="DG14" s="518"/>
      <c r="DH14" s="518"/>
      <c r="DI14" s="519"/>
    </row>
    <row r="15" spans="1:119" ht="18.75" customHeight="1" x14ac:dyDescent="0.15">
      <c r="A15" s="179"/>
      <c r="B15" s="528"/>
      <c r="C15" s="529"/>
      <c r="D15" s="529"/>
      <c r="E15" s="529"/>
      <c r="F15" s="529"/>
      <c r="G15" s="529"/>
      <c r="H15" s="529"/>
      <c r="I15" s="529"/>
      <c r="J15" s="529"/>
      <c r="K15" s="530"/>
      <c r="L15" s="188"/>
      <c r="M15" s="510" t="s">
        <v>139</v>
      </c>
      <c r="N15" s="511"/>
      <c r="O15" s="511"/>
      <c r="P15" s="511"/>
      <c r="Q15" s="512"/>
      <c r="R15" s="513">
        <v>1038</v>
      </c>
      <c r="S15" s="514"/>
      <c r="T15" s="514"/>
      <c r="U15" s="514"/>
      <c r="V15" s="515"/>
      <c r="W15" s="498" t="s">
        <v>147</v>
      </c>
      <c r="X15" s="431"/>
      <c r="Y15" s="431"/>
      <c r="Z15" s="431"/>
      <c r="AA15" s="431"/>
      <c r="AB15" s="432"/>
      <c r="AC15" s="393">
        <v>109</v>
      </c>
      <c r="AD15" s="394"/>
      <c r="AE15" s="394"/>
      <c r="AF15" s="394"/>
      <c r="AG15" s="395"/>
      <c r="AH15" s="393">
        <v>71</v>
      </c>
      <c r="AI15" s="394"/>
      <c r="AJ15" s="394"/>
      <c r="AK15" s="394"/>
      <c r="AL15" s="396"/>
      <c r="AM15" s="487"/>
      <c r="AN15" s="391"/>
      <c r="AO15" s="391"/>
      <c r="AP15" s="391"/>
      <c r="AQ15" s="391"/>
      <c r="AR15" s="391"/>
      <c r="AS15" s="391"/>
      <c r="AT15" s="392"/>
      <c r="AU15" s="467"/>
      <c r="AV15" s="468"/>
      <c r="AW15" s="468"/>
      <c r="AX15" s="468"/>
      <c r="AY15" s="409" t="s">
        <v>148</v>
      </c>
      <c r="AZ15" s="410"/>
      <c r="BA15" s="410"/>
      <c r="BB15" s="410"/>
      <c r="BC15" s="410"/>
      <c r="BD15" s="410"/>
      <c r="BE15" s="410"/>
      <c r="BF15" s="410"/>
      <c r="BG15" s="410"/>
      <c r="BH15" s="410"/>
      <c r="BI15" s="410"/>
      <c r="BJ15" s="410"/>
      <c r="BK15" s="410"/>
      <c r="BL15" s="410"/>
      <c r="BM15" s="411"/>
      <c r="BN15" s="412">
        <v>334725</v>
      </c>
      <c r="BO15" s="413"/>
      <c r="BP15" s="413"/>
      <c r="BQ15" s="413"/>
      <c r="BR15" s="413"/>
      <c r="BS15" s="413"/>
      <c r="BT15" s="413"/>
      <c r="BU15" s="414"/>
      <c r="BV15" s="412">
        <v>307600</v>
      </c>
      <c r="BW15" s="413"/>
      <c r="BX15" s="413"/>
      <c r="BY15" s="413"/>
      <c r="BZ15" s="413"/>
      <c r="CA15" s="413"/>
      <c r="CB15" s="413"/>
      <c r="CC15" s="414"/>
      <c r="CD15" s="500" t="s">
        <v>149</v>
      </c>
      <c r="CE15" s="501"/>
      <c r="CF15" s="501"/>
      <c r="CG15" s="501"/>
      <c r="CH15" s="501"/>
      <c r="CI15" s="501"/>
      <c r="CJ15" s="501"/>
      <c r="CK15" s="501"/>
      <c r="CL15" s="501"/>
      <c r="CM15" s="501"/>
      <c r="CN15" s="501"/>
      <c r="CO15" s="501"/>
      <c r="CP15" s="501"/>
      <c r="CQ15" s="501"/>
      <c r="CR15" s="501"/>
      <c r="CS15" s="502"/>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528"/>
      <c r="C16" s="529"/>
      <c r="D16" s="529"/>
      <c r="E16" s="529"/>
      <c r="F16" s="529"/>
      <c r="G16" s="529"/>
      <c r="H16" s="529"/>
      <c r="I16" s="529"/>
      <c r="J16" s="529"/>
      <c r="K16" s="530"/>
      <c r="L16" s="503" t="s">
        <v>150</v>
      </c>
      <c r="M16" s="504"/>
      <c r="N16" s="504"/>
      <c r="O16" s="504"/>
      <c r="P16" s="504"/>
      <c r="Q16" s="505"/>
      <c r="R16" s="495" t="s">
        <v>151</v>
      </c>
      <c r="S16" s="496"/>
      <c r="T16" s="496"/>
      <c r="U16" s="496"/>
      <c r="V16" s="497"/>
      <c r="W16" s="516"/>
      <c r="X16" s="434"/>
      <c r="Y16" s="434"/>
      <c r="Z16" s="434"/>
      <c r="AA16" s="434"/>
      <c r="AB16" s="435"/>
      <c r="AC16" s="506">
        <v>15.5</v>
      </c>
      <c r="AD16" s="507"/>
      <c r="AE16" s="507"/>
      <c r="AF16" s="507"/>
      <c r="AG16" s="508"/>
      <c r="AH16" s="506">
        <v>11.1</v>
      </c>
      <c r="AI16" s="507"/>
      <c r="AJ16" s="507"/>
      <c r="AK16" s="507"/>
      <c r="AL16" s="509"/>
      <c r="AM16" s="487"/>
      <c r="AN16" s="391"/>
      <c r="AO16" s="391"/>
      <c r="AP16" s="391"/>
      <c r="AQ16" s="391"/>
      <c r="AR16" s="391"/>
      <c r="AS16" s="391"/>
      <c r="AT16" s="392"/>
      <c r="AU16" s="467"/>
      <c r="AV16" s="468"/>
      <c r="AW16" s="468"/>
      <c r="AX16" s="468"/>
      <c r="AY16" s="397" t="s">
        <v>152</v>
      </c>
      <c r="AZ16" s="398"/>
      <c r="BA16" s="398"/>
      <c r="BB16" s="398"/>
      <c r="BC16" s="398"/>
      <c r="BD16" s="398"/>
      <c r="BE16" s="398"/>
      <c r="BF16" s="398"/>
      <c r="BG16" s="398"/>
      <c r="BH16" s="398"/>
      <c r="BI16" s="398"/>
      <c r="BJ16" s="398"/>
      <c r="BK16" s="398"/>
      <c r="BL16" s="398"/>
      <c r="BM16" s="399"/>
      <c r="BN16" s="417">
        <v>1376963</v>
      </c>
      <c r="BO16" s="418"/>
      <c r="BP16" s="418"/>
      <c r="BQ16" s="418"/>
      <c r="BR16" s="418"/>
      <c r="BS16" s="418"/>
      <c r="BT16" s="418"/>
      <c r="BU16" s="419"/>
      <c r="BV16" s="417">
        <v>1383870</v>
      </c>
      <c r="BW16" s="418"/>
      <c r="BX16" s="418"/>
      <c r="BY16" s="418"/>
      <c r="BZ16" s="418"/>
      <c r="CA16" s="418"/>
      <c r="CB16" s="418"/>
      <c r="CC16" s="419"/>
      <c r="CD16" s="192"/>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
      <c r="A17" s="179"/>
      <c r="B17" s="531"/>
      <c r="C17" s="532"/>
      <c r="D17" s="532"/>
      <c r="E17" s="532"/>
      <c r="F17" s="532"/>
      <c r="G17" s="532"/>
      <c r="H17" s="532"/>
      <c r="I17" s="532"/>
      <c r="J17" s="532"/>
      <c r="K17" s="533"/>
      <c r="L17" s="193"/>
      <c r="M17" s="492" t="s">
        <v>153</v>
      </c>
      <c r="N17" s="493"/>
      <c r="O17" s="493"/>
      <c r="P17" s="493"/>
      <c r="Q17" s="494"/>
      <c r="R17" s="495" t="s">
        <v>154</v>
      </c>
      <c r="S17" s="496"/>
      <c r="T17" s="496"/>
      <c r="U17" s="496"/>
      <c r="V17" s="497"/>
      <c r="W17" s="498" t="s">
        <v>155</v>
      </c>
      <c r="X17" s="431"/>
      <c r="Y17" s="431"/>
      <c r="Z17" s="431"/>
      <c r="AA17" s="431"/>
      <c r="AB17" s="432"/>
      <c r="AC17" s="393">
        <v>390</v>
      </c>
      <c r="AD17" s="394"/>
      <c r="AE17" s="394"/>
      <c r="AF17" s="394"/>
      <c r="AG17" s="395"/>
      <c r="AH17" s="393">
        <v>346</v>
      </c>
      <c r="AI17" s="394"/>
      <c r="AJ17" s="394"/>
      <c r="AK17" s="394"/>
      <c r="AL17" s="396"/>
      <c r="AM17" s="487"/>
      <c r="AN17" s="391"/>
      <c r="AO17" s="391"/>
      <c r="AP17" s="391"/>
      <c r="AQ17" s="391"/>
      <c r="AR17" s="391"/>
      <c r="AS17" s="391"/>
      <c r="AT17" s="392"/>
      <c r="AU17" s="467"/>
      <c r="AV17" s="468"/>
      <c r="AW17" s="468"/>
      <c r="AX17" s="468"/>
      <c r="AY17" s="397" t="s">
        <v>156</v>
      </c>
      <c r="AZ17" s="398"/>
      <c r="BA17" s="398"/>
      <c r="BB17" s="398"/>
      <c r="BC17" s="398"/>
      <c r="BD17" s="398"/>
      <c r="BE17" s="398"/>
      <c r="BF17" s="398"/>
      <c r="BG17" s="398"/>
      <c r="BH17" s="398"/>
      <c r="BI17" s="398"/>
      <c r="BJ17" s="398"/>
      <c r="BK17" s="398"/>
      <c r="BL17" s="398"/>
      <c r="BM17" s="399"/>
      <c r="BN17" s="417">
        <v>424973</v>
      </c>
      <c r="BO17" s="418"/>
      <c r="BP17" s="418"/>
      <c r="BQ17" s="418"/>
      <c r="BR17" s="418"/>
      <c r="BS17" s="418"/>
      <c r="BT17" s="418"/>
      <c r="BU17" s="419"/>
      <c r="BV17" s="417">
        <v>388611</v>
      </c>
      <c r="BW17" s="418"/>
      <c r="BX17" s="418"/>
      <c r="BY17" s="418"/>
      <c r="BZ17" s="418"/>
      <c r="CA17" s="418"/>
      <c r="CB17" s="418"/>
      <c r="CC17" s="419"/>
      <c r="CD17" s="192"/>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
      <c r="A18" s="179"/>
      <c r="B18" s="469" t="s">
        <v>157</v>
      </c>
      <c r="C18" s="470"/>
      <c r="D18" s="470"/>
      <c r="E18" s="471"/>
      <c r="F18" s="471"/>
      <c r="G18" s="471"/>
      <c r="H18" s="471"/>
      <c r="I18" s="471"/>
      <c r="J18" s="471"/>
      <c r="K18" s="471"/>
      <c r="L18" s="488">
        <v>280.08999999999997</v>
      </c>
      <c r="M18" s="488"/>
      <c r="N18" s="488"/>
      <c r="O18" s="488"/>
      <c r="P18" s="488"/>
      <c r="Q18" s="488"/>
      <c r="R18" s="489"/>
      <c r="S18" s="489"/>
      <c r="T18" s="489"/>
      <c r="U18" s="489"/>
      <c r="V18" s="490"/>
      <c r="W18" s="483"/>
      <c r="X18" s="484"/>
      <c r="Y18" s="484"/>
      <c r="Z18" s="484"/>
      <c r="AA18" s="484"/>
      <c r="AB18" s="499"/>
      <c r="AC18" s="381">
        <v>55.4</v>
      </c>
      <c r="AD18" s="382"/>
      <c r="AE18" s="382"/>
      <c r="AF18" s="382"/>
      <c r="AG18" s="491"/>
      <c r="AH18" s="381">
        <v>53.9</v>
      </c>
      <c r="AI18" s="382"/>
      <c r="AJ18" s="382"/>
      <c r="AK18" s="382"/>
      <c r="AL18" s="383"/>
      <c r="AM18" s="487"/>
      <c r="AN18" s="391"/>
      <c r="AO18" s="391"/>
      <c r="AP18" s="391"/>
      <c r="AQ18" s="391"/>
      <c r="AR18" s="391"/>
      <c r="AS18" s="391"/>
      <c r="AT18" s="392"/>
      <c r="AU18" s="467"/>
      <c r="AV18" s="468"/>
      <c r="AW18" s="468"/>
      <c r="AX18" s="468"/>
      <c r="AY18" s="397" t="s">
        <v>158</v>
      </c>
      <c r="AZ18" s="398"/>
      <c r="BA18" s="398"/>
      <c r="BB18" s="398"/>
      <c r="BC18" s="398"/>
      <c r="BD18" s="398"/>
      <c r="BE18" s="398"/>
      <c r="BF18" s="398"/>
      <c r="BG18" s="398"/>
      <c r="BH18" s="398"/>
      <c r="BI18" s="398"/>
      <c r="BJ18" s="398"/>
      <c r="BK18" s="398"/>
      <c r="BL18" s="398"/>
      <c r="BM18" s="399"/>
      <c r="BN18" s="417">
        <v>1447517</v>
      </c>
      <c r="BO18" s="418"/>
      <c r="BP18" s="418"/>
      <c r="BQ18" s="418"/>
      <c r="BR18" s="418"/>
      <c r="BS18" s="418"/>
      <c r="BT18" s="418"/>
      <c r="BU18" s="419"/>
      <c r="BV18" s="417">
        <v>1428061</v>
      </c>
      <c r="BW18" s="418"/>
      <c r="BX18" s="418"/>
      <c r="BY18" s="418"/>
      <c r="BZ18" s="418"/>
      <c r="CA18" s="418"/>
      <c r="CB18" s="418"/>
      <c r="CC18" s="419"/>
      <c r="CD18" s="192"/>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
      <c r="A19" s="179"/>
      <c r="B19" s="469" t="s">
        <v>159</v>
      </c>
      <c r="C19" s="470"/>
      <c r="D19" s="470"/>
      <c r="E19" s="471"/>
      <c r="F19" s="471"/>
      <c r="G19" s="471"/>
      <c r="H19" s="471"/>
      <c r="I19" s="471"/>
      <c r="J19" s="471"/>
      <c r="K19" s="471"/>
      <c r="L19" s="472">
        <v>4</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160</v>
      </c>
      <c r="AZ19" s="398"/>
      <c r="BA19" s="398"/>
      <c r="BB19" s="398"/>
      <c r="BC19" s="398"/>
      <c r="BD19" s="398"/>
      <c r="BE19" s="398"/>
      <c r="BF19" s="398"/>
      <c r="BG19" s="398"/>
      <c r="BH19" s="398"/>
      <c r="BI19" s="398"/>
      <c r="BJ19" s="398"/>
      <c r="BK19" s="398"/>
      <c r="BL19" s="398"/>
      <c r="BM19" s="399"/>
      <c r="BN19" s="417">
        <v>1886832</v>
      </c>
      <c r="BO19" s="418"/>
      <c r="BP19" s="418"/>
      <c r="BQ19" s="418"/>
      <c r="BR19" s="418"/>
      <c r="BS19" s="418"/>
      <c r="BT19" s="418"/>
      <c r="BU19" s="419"/>
      <c r="BV19" s="417">
        <v>2198147</v>
      </c>
      <c r="BW19" s="418"/>
      <c r="BX19" s="418"/>
      <c r="BY19" s="418"/>
      <c r="BZ19" s="418"/>
      <c r="CA19" s="418"/>
      <c r="CB19" s="418"/>
      <c r="CC19" s="419"/>
      <c r="CD19" s="192"/>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
      <c r="A20" s="179"/>
      <c r="B20" s="469" t="s">
        <v>161</v>
      </c>
      <c r="C20" s="470"/>
      <c r="D20" s="470"/>
      <c r="E20" s="471"/>
      <c r="F20" s="471"/>
      <c r="G20" s="471"/>
      <c r="H20" s="471"/>
      <c r="I20" s="471"/>
      <c r="J20" s="471"/>
      <c r="K20" s="471"/>
      <c r="L20" s="472">
        <v>621</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192"/>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
      <c r="A21" s="179"/>
      <c r="B21" s="447" t="s">
        <v>162</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192"/>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15">
      <c r="A22" s="179"/>
      <c r="B22" s="450" t="s">
        <v>163</v>
      </c>
      <c r="C22" s="451"/>
      <c r="D22" s="452"/>
      <c r="E22" s="459" t="s">
        <v>1</v>
      </c>
      <c r="F22" s="431"/>
      <c r="G22" s="431"/>
      <c r="H22" s="431"/>
      <c r="I22" s="431"/>
      <c r="J22" s="431"/>
      <c r="K22" s="432"/>
      <c r="L22" s="459" t="s">
        <v>164</v>
      </c>
      <c r="M22" s="431"/>
      <c r="N22" s="431"/>
      <c r="O22" s="431"/>
      <c r="P22" s="432"/>
      <c r="Q22" s="441" t="s">
        <v>165</v>
      </c>
      <c r="R22" s="442"/>
      <c r="S22" s="442"/>
      <c r="T22" s="442"/>
      <c r="U22" s="442"/>
      <c r="V22" s="460"/>
      <c r="W22" s="462" t="s">
        <v>166</v>
      </c>
      <c r="X22" s="451"/>
      <c r="Y22" s="452"/>
      <c r="Z22" s="459" t="s">
        <v>1</v>
      </c>
      <c r="AA22" s="431"/>
      <c r="AB22" s="431"/>
      <c r="AC22" s="431"/>
      <c r="AD22" s="431"/>
      <c r="AE22" s="431"/>
      <c r="AF22" s="431"/>
      <c r="AG22" s="432"/>
      <c r="AH22" s="430" t="s">
        <v>167</v>
      </c>
      <c r="AI22" s="431"/>
      <c r="AJ22" s="431"/>
      <c r="AK22" s="431"/>
      <c r="AL22" s="432"/>
      <c r="AM22" s="430" t="s">
        <v>168</v>
      </c>
      <c r="AN22" s="436"/>
      <c r="AO22" s="436"/>
      <c r="AP22" s="436"/>
      <c r="AQ22" s="436"/>
      <c r="AR22" s="437"/>
      <c r="AS22" s="441" t="s">
        <v>165</v>
      </c>
      <c r="AT22" s="442"/>
      <c r="AU22" s="442"/>
      <c r="AV22" s="442"/>
      <c r="AW22" s="442"/>
      <c r="AX22" s="443"/>
      <c r="AY22" s="409" t="s">
        <v>169</v>
      </c>
      <c r="AZ22" s="410"/>
      <c r="BA22" s="410"/>
      <c r="BB22" s="410"/>
      <c r="BC22" s="410"/>
      <c r="BD22" s="410"/>
      <c r="BE22" s="410"/>
      <c r="BF22" s="410"/>
      <c r="BG22" s="410"/>
      <c r="BH22" s="410"/>
      <c r="BI22" s="410"/>
      <c r="BJ22" s="410"/>
      <c r="BK22" s="410"/>
      <c r="BL22" s="410"/>
      <c r="BM22" s="411"/>
      <c r="BN22" s="412">
        <v>2245600</v>
      </c>
      <c r="BO22" s="413"/>
      <c r="BP22" s="413"/>
      <c r="BQ22" s="413"/>
      <c r="BR22" s="413"/>
      <c r="BS22" s="413"/>
      <c r="BT22" s="413"/>
      <c r="BU22" s="414"/>
      <c r="BV22" s="412">
        <v>2350868</v>
      </c>
      <c r="BW22" s="413"/>
      <c r="BX22" s="413"/>
      <c r="BY22" s="413"/>
      <c r="BZ22" s="413"/>
      <c r="CA22" s="413"/>
      <c r="CB22" s="413"/>
      <c r="CC22" s="414"/>
      <c r="CD22" s="192"/>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15">
      <c r="A23" s="179"/>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170</v>
      </c>
      <c r="AZ23" s="398"/>
      <c r="BA23" s="398"/>
      <c r="BB23" s="398"/>
      <c r="BC23" s="398"/>
      <c r="BD23" s="398"/>
      <c r="BE23" s="398"/>
      <c r="BF23" s="398"/>
      <c r="BG23" s="398"/>
      <c r="BH23" s="398"/>
      <c r="BI23" s="398"/>
      <c r="BJ23" s="398"/>
      <c r="BK23" s="398"/>
      <c r="BL23" s="398"/>
      <c r="BM23" s="399"/>
      <c r="BN23" s="417">
        <v>2051844</v>
      </c>
      <c r="BO23" s="418"/>
      <c r="BP23" s="418"/>
      <c r="BQ23" s="418"/>
      <c r="BR23" s="418"/>
      <c r="BS23" s="418"/>
      <c r="BT23" s="418"/>
      <c r="BU23" s="419"/>
      <c r="BV23" s="417">
        <v>2149140</v>
      </c>
      <c r="BW23" s="418"/>
      <c r="BX23" s="418"/>
      <c r="BY23" s="418"/>
      <c r="BZ23" s="418"/>
      <c r="CA23" s="418"/>
      <c r="CB23" s="418"/>
      <c r="CC23" s="419"/>
      <c r="CD23" s="192"/>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
      <c r="A24" s="179"/>
      <c r="B24" s="453"/>
      <c r="C24" s="454"/>
      <c r="D24" s="455"/>
      <c r="E24" s="390" t="s">
        <v>171</v>
      </c>
      <c r="F24" s="391"/>
      <c r="G24" s="391"/>
      <c r="H24" s="391"/>
      <c r="I24" s="391"/>
      <c r="J24" s="391"/>
      <c r="K24" s="392"/>
      <c r="L24" s="393">
        <v>1</v>
      </c>
      <c r="M24" s="394"/>
      <c r="N24" s="394"/>
      <c r="O24" s="394"/>
      <c r="P24" s="395"/>
      <c r="Q24" s="393">
        <v>7000</v>
      </c>
      <c r="R24" s="394"/>
      <c r="S24" s="394"/>
      <c r="T24" s="394"/>
      <c r="U24" s="394"/>
      <c r="V24" s="395"/>
      <c r="W24" s="463"/>
      <c r="X24" s="454"/>
      <c r="Y24" s="455"/>
      <c r="Z24" s="390" t="s">
        <v>172</v>
      </c>
      <c r="AA24" s="391"/>
      <c r="AB24" s="391"/>
      <c r="AC24" s="391"/>
      <c r="AD24" s="391"/>
      <c r="AE24" s="391"/>
      <c r="AF24" s="391"/>
      <c r="AG24" s="392"/>
      <c r="AH24" s="393">
        <v>40</v>
      </c>
      <c r="AI24" s="394"/>
      <c r="AJ24" s="394"/>
      <c r="AK24" s="394"/>
      <c r="AL24" s="395"/>
      <c r="AM24" s="393">
        <v>117320</v>
      </c>
      <c r="AN24" s="394"/>
      <c r="AO24" s="394"/>
      <c r="AP24" s="394"/>
      <c r="AQ24" s="394"/>
      <c r="AR24" s="395"/>
      <c r="AS24" s="393">
        <v>2933</v>
      </c>
      <c r="AT24" s="394"/>
      <c r="AU24" s="394"/>
      <c r="AV24" s="394"/>
      <c r="AW24" s="394"/>
      <c r="AX24" s="396"/>
      <c r="AY24" s="384" t="s">
        <v>173</v>
      </c>
      <c r="AZ24" s="385"/>
      <c r="BA24" s="385"/>
      <c r="BB24" s="385"/>
      <c r="BC24" s="385"/>
      <c r="BD24" s="385"/>
      <c r="BE24" s="385"/>
      <c r="BF24" s="385"/>
      <c r="BG24" s="385"/>
      <c r="BH24" s="385"/>
      <c r="BI24" s="385"/>
      <c r="BJ24" s="385"/>
      <c r="BK24" s="385"/>
      <c r="BL24" s="385"/>
      <c r="BM24" s="386"/>
      <c r="BN24" s="417">
        <v>1461947</v>
      </c>
      <c r="BO24" s="418"/>
      <c r="BP24" s="418"/>
      <c r="BQ24" s="418"/>
      <c r="BR24" s="418"/>
      <c r="BS24" s="418"/>
      <c r="BT24" s="418"/>
      <c r="BU24" s="419"/>
      <c r="BV24" s="417">
        <v>1482164</v>
      </c>
      <c r="BW24" s="418"/>
      <c r="BX24" s="418"/>
      <c r="BY24" s="418"/>
      <c r="BZ24" s="418"/>
      <c r="CA24" s="418"/>
      <c r="CB24" s="418"/>
      <c r="CC24" s="419"/>
      <c r="CD24" s="192"/>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15">
      <c r="A25" s="179"/>
      <c r="B25" s="453"/>
      <c r="C25" s="454"/>
      <c r="D25" s="455"/>
      <c r="E25" s="390" t="s">
        <v>174</v>
      </c>
      <c r="F25" s="391"/>
      <c r="G25" s="391"/>
      <c r="H25" s="391"/>
      <c r="I25" s="391"/>
      <c r="J25" s="391"/>
      <c r="K25" s="392"/>
      <c r="L25" s="393">
        <v>1</v>
      </c>
      <c r="M25" s="394"/>
      <c r="N25" s="394"/>
      <c r="O25" s="394"/>
      <c r="P25" s="395"/>
      <c r="Q25" s="393">
        <v>6000</v>
      </c>
      <c r="R25" s="394"/>
      <c r="S25" s="394"/>
      <c r="T25" s="394"/>
      <c r="U25" s="394"/>
      <c r="V25" s="395"/>
      <c r="W25" s="463"/>
      <c r="X25" s="454"/>
      <c r="Y25" s="455"/>
      <c r="Z25" s="390" t="s">
        <v>175</v>
      </c>
      <c r="AA25" s="391"/>
      <c r="AB25" s="391"/>
      <c r="AC25" s="391"/>
      <c r="AD25" s="391"/>
      <c r="AE25" s="391"/>
      <c r="AF25" s="391"/>
      <c r="AG25" s="392"/>
      <c r="AH25" s="393" t="s">
        <v>176</v>
      </c>
      <c r="AI25" s="394"/>
      <c r="AJ25" s="394"/>
      <c r="AK25" s="394"/>
      <c r="AL25" s="395"/>
      <c r="AM25" s="393" t="s">
        <v>177</v>
      </c>
      <c r="AN25" s="394"/>
      <c r="AO25" s="394"/>
      <c r="AP25" s="394"/>
      <c r="AQ25" s="394"/>
      <c r="AR25" s="395"/>
      <c r="AS25" s="393" t="s">
        <v>176</v>
      </c>
      <c r="AT25" s="394"/>
      <c r="AU25" s="394"/>
      <c r="AV25" s="394"/>
      <c r="AW25" s="394"/>
      <c r="AX25" s="396"/>
      <c r="AY25" s="409" t="s">
        <v>178</v>
      </c>
      <c r="AZ25" s="410"/>
      <c r="BA25" s="410"/>
      <c r="BB25" s="410"/>
      <c r="BC25" s="410"/>
      <c r="BD25" s="410"/>
      <c r="BE25" s="410"/>
      <c r="BF25" s="410"/>
      <c r="BG25" s="410"/>
      <c r="BH25" s="410"/>
      <c r="BI25" s="410"/>
      <c r="BJ25" s="410"/>
      <c r="BK25" s="410"/>
      <c r="BL25" s="410"/>
      <c r="BM25" s="411"/>
      <c r="BN25" s="412">
        <v>200424</v>
      </c>
      <c r="BO25" s="413"/>
      <c r="BP25" s="413"/>
      <c r="BQ25" s="413"/>
      <c r="BR25" s="413"/>
      <c r="BS25" s="413"/>
      <c r="BT25" s="413"/>
      <c r="BU25" s="414"/>
      <c r="BV25" s="412">
        <v>200898</v>
      </c>
      <c r="BW25" s="413"/>
      <c r="BX25" s="413"/>
      <c r="BY25" s="413"/>
      <c r="BZ25" s="413"/>
      <c r="CA25" s="413"/>
      <c r="CB25" s="413"/>
      <c r="CC25" s="414"/>
      <c r="CD25" s="192"/>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15">
      <c r="A26" s="179"/>
      <c r="B26" s="453"/>
      <c r="C26" s="454"/>
      <c r="D26" s="455"/>
      <c r="E26" s="390" t="s">
        <v>179</v>
      </c>
      <c r="F26" s="391"/>
      <c r="G26" s="391"/>
      <c r="H26" s="391"/>
      <c r="I26" s="391"/>
      <c r="J26" s="391"/>
      <c r="K26" s="392"/>
      <c r="L26" s="393">
        <v>1</v>
      </c>
      <c r="M26" s="394"/>
      <c r="N26" s="394"/>
      <c r="O26" s="394"/>
      <c r="P26" s="395"/>
      <c r="Q26" s="393">
        <v>5480</v>
      </c>
      <c r="R26" s="394"/>
      <c r="S26" s="394"/>
      <c r="T26" s="394"/>
      <c r="U26" s="394"/>
      <c r="V26" s="395"/>
      <c r="W26" s="463"/>
      <c r="X26" s="454"/>
      <c r="Y26" s="455"/>
      <c r="Z26" s="390" t="s">
        <v>180</v>
      </c>
      <c r="AA26" s="428"/>
      <c r="AB26" s="428"/>
      <c r="AC26" s="428"/>
      <c r="AD26" s="428"/>
      <c r="AE26" s="428"/>
      <c r="AF26" s="428"/>
      <c r="AG26" s="429"/>
      <c r="AH26" s="393" t="s">
        <v>138</v>
      </c>
      <c r="AI26" s="394"/>
      <c r="AJ26" s="394"/>
      <c r="AK26" s="394"/>
      <c r="AL26" s="395"/>
      <c r="AM26" s="393" t="s">
        <v>177</v>
      </c>
      <c r="AN26" s="394"/>
      <c r="AO26" s="394"/>
      <c r="AP26" s="394"/>
      <c r="AQ26" s="394"/>
      <c r="AR26" s="395"/>
      <c r="AS26" s="393" t="s">
        <v>177</v>
      </c>
      <c r="AT26" s="394"/>
      <c r="AU26" s="394"/>
      <c r="AV26" s="394"/>
      <c r="AW26" s="394"/>
      <c r="AX26" s="396"/>
      <c r="AY26" s="426" t="s">
        <v>181</v>
      </c>
      <c r="AZ26" s="371"/>
      <c r="BA26" s="371"/>
      <c r="BB26" s="371"/>
      <c r="BC26" s="371"/>
      <c r="BD26" s="371"/>
      <c r="BE26" s="371"/>
      <c r="BF26" s="371"/>
      <c r="BG26" s="371"/>
      <c r="BH26" s="371"/>
      <c r="BI26" s="371"/>
      <c r="BJ26" s="371"/>
      <c r="BK26" s="371"/>
      <c r="BL26" s="371"/>
      <c r="BM26" s="427"/>
      <c r="BN26" s="417" t="s">
        <v>177</v>
      </c>
      <c r="BO26" s="418"/>
      <c r="BP26" s="418"/>
      <c r="BQ26" s="418"/>
      <c r="BR26" s="418"/>
      <c r="BS26" s="418"/>
      <c r="BT26" s="418"/>
      <c r="BU26" s="419"/>
      <c r="BV26" s="417" t="s">
        <v>138</v>
      </c>
      <c r="BW26" s="418"/>
      <c r="BX26" s="418"/>
      <c r="BY26" s="418"/>
      <c r="BZ26" s="418"/>
      <c r="CA26" s="418"/>
      <c r="CB26" s="418"/>
      <c r="CC26" s="419"/>
      <c r="CD26" s="192"/>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
      <c r="A27" s="179"/>
      <c r="B27" s="453"/>
      <c r="C27" s="454"/>
      <c r="D27" s="455"/>
      <c r="E27" s="390" t="s">
        <v>182</v>
      </c>
      <c r="F27" s="391"/>
      <c r="G27" s="391"/>
      <c r="H27" s="391"/>
      <c r="I27" s="391"/>
      <c r="J27" s="391"/>
      <c r="K27" s="392"/>
      <c r="L27" s="393">
        <v>1</v>
      </c>
      <c r="M27" s="394"/>
      <c r="N27" s="394"/>
      <c r="O27" s="394"/>
      <c r="P27" s="395"/>
      <c r="Q27" s="393">
        <v>2900</v>
      </c>
      <c r="R27" s="394"/>
      <c r="S27" s="394"/>
      <c r="T27" s="394"/>
      <c r="U27" s="394"/>
      <c r="V27" s="395"/>
      <c r="W27" s="463"/>
      <c r="X27" s="454"/>
      <c r="Y27" s="455"/>
      <c r="Z27" s="390" t="s">
        <v>183</v>
      </c>
      <c r="AA27" s="391"/>
      <c r="AB27" s="391"/>
      <c r="AC27" s="391"/>
      <c r="AD27" s="391"/>
      <c r="AE27" s="391"/>
      <c r="AF27" s="391"/>
      <c r="AG27" s="392"/>
      <c r="AH27" s="393" t="s">
        <v>177</v>
      </c>
      <c r="AI27" s="394"/>
      <c r="AJ27" s="394"/>
      <c r="AK27" s="394"/>
      <c r="AL27" s="395"/>
      <c r="AM27" s="393" t="s">
        <v>177</v>
      </c>
      <c r="AN27" s="394"/>
      <c r="AO27" s="394"/>
      <c r="AP27" s="394"/>
      <c r="AQ27" s="394"/>
      <c r="AR27" s="395"/>
      <c r="AS27" s="393" t="s">
        <v>177</v>
      </c>
      <c r="AT27" s="394"/>
      <c r="AU27" s="394"/>
      <c r="AV27" s="394"/>
      <c r="AW27" s="394"/>
      <c r="AX27" s="396"/>
      <c r="AY27" s="423" t="s">
        <v>184</v>
      </c>
      <c r="AZ27" s="424"/>
      <c r="BA27" s="424"/>
      <c r="BB27" s="424"/>
      <c r="BC27" s="424"/>
      <c r="BD27" s="424"/>
      <c r="BE27" s="424"/>
      <c r="BF27" s="424"/>
      <c r="BG27" s="424"/>
      <c r="BH27" s="424"/>
      <c r="BI27" s="424"/>
      <c r="BJ27" s="424"/>
      <c r="BK27" s="424"/>
      <c r="BL27" s="424"/>
      <c r="BM27" s="425"/>
      <c r="BN27" s="420">
        <v>17651</v>
      </c>
      <c r="BO27" s="421"/>
      <c r="BP27" s="421"/>
      <c r="BQ27" s="421"/>
      <c r="BR27" s="421"/>
      <c r="BS27" s="421"/>
      <c r="BT27" s="421"/>
      <c r="BU27" s="422"/>
      <c r="BV27" s="420">
        <v>17651</v>
      </c>
      <c r="BW27" s="421"/>
      <c r="BX27" s="421"/>
      <c r="BY27" s="421"/>
      <c r="BZ27" s="421"/>
      <c r="CA27" s="421"/>
      <c r="CB27" s="421"/>
      <c r="CC27" s="422"/>
      <c r="CD27" s="194"/>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15">
      <c r="A28" s="179"/>
      <c r="B28" s="453"/>
      <c r="C28" s="454"/>
      <c r="D28" s="455"/>
      <c r="E28" s="390" t="s">
        <v>185</v>
      </c>
      <c r="F28" s="391"/>
      <c r="G28" s="391"/>
      <c r="H28" s="391"/>
      <c r="I28" s="391"/>
      <c r="J28" s="391"/>
      <c r="K28" s="392"/>
      <c r="L28" s="393">
        <v>1</v>
      </c>
      <c r="M28" s="394"/>
      <c r="N28" s="394"/>
      <c r="O28" s="394"/>
      <c r="P28" s="395"/>
      <c r="Q28" s="393">
        <v>2190</v>
      </c>
      <c r="R28" s="394"/>
      <c r="S28" s="394"/>
      <c r="T28" s="394"/>
      <c r="U28" s="394"/>
      <c r="V28" s="395"/>
      <c r="W28" s="463"/>
      <c r="X28" s="454"/>
      <c r="Y28" s="455"/>
      <c r="Z28" s="390" t="s">
        <v>186</v>
      </c>
      <c r="AA28" s="391"/>
      <c r="AB28" s="391"/>
      <c r="AC28" s="391"/>
      <c r="AD28" s="391"/>
      <c r="AE28" s="391"/>
      <c r="AF28" s="391"/>
      <c r="AG28" s="392"/>
      <c r="AH28" s="393" t="s">
        <v>138</v>
      </c>
      <c r="AI28" s="394"/>
      <c r="AJ28" s="394"/>
      <c r="AK28" s="394"/>
      <c r="AL28" s="395"/>
      <c r="AM28" s="393" t="s">
        <v>176</v>
      </c>
      <c r="AN28" s="394"/>
      <c r="AO28" s="394"/>
      <c r="AP28" s="394"/>
      <c r="AQ28" s="394"/>
      <c r="AR28" s="395"/>
      <c r="AS28" s="393" t="s">
        <v>176</v>
      </c>
      <c r="AT28" s="394"/>
      <c r="AU28" s="394"/>
      <c r="AV28" s="394"/>
      <c r="AW28" s="394"/>
      <c r="AX28" s="396"/>
      <c r="AY28" s="400" t="s">
        <v>187</v>
      </c>
      <c r="AZ28" s="401"/>
      <c r="BA28" s="401"/>
      <c r="BB28" s="402"/>
      <c r="BC28" s="409" t="s">
        <v>49</v>
      </c>
      <c r="BD28" s="410"/>
      <c r="BE28" s="410"/>
      <c r="BF28" s="410"/>
      <c r="BG28" s="410"/>
      <c r="BH28" s="410"/>
      <c r="BI28" s="410"/>
      <c r="BJ28" s="410"/>
      <c r="BK28" s="410"/>
      <c r="BL28" s="410"/>
      <c r="BM28" s="411"/>
      <c r="BN28" s="412">
        <v>333454</v>
      </c>
      <c r="BO28" s="413"/>
      <c r="BP28" s="413"/>
      <c r="BQ28" s="413"/>
      <c r="BR28" s="413"/>
      <c r="BS28" s="413"/>
      <c r="BT28" s="413"/>
      <c r="BU28" s="414"/>
      <c r="BV28" s="412">
        <v>333452</v>
      </c>
      <c r="BW28" s="413"/>
      <c r="BX28" s="413"/>
      <c r="BY28" s="413"/>
      <c r="BZ28" s="413"/>
      <c r="CA28" s="413"/>
      <c r="CB28" s="413"/>
      <c r="CC28" s="414"/>
      <c r="CD28" s="192"/>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15">
      <c r="A29" s="179"/>
      <c r="B29" s="453"/>
      <c r="C29" s="454"/>
      <c r="D29" s="455"/>
      <c r="E29" s="390" t="s">
        <v>188</v>
      </c>
      <c r="F29" s="391"/>
      <c r="G29" s="391"/>
      <c r="H29" s="391"/>
      <c r="I29" s="391"/>
      <c r="J29" s="391"/>
      <c r="K29" s="392"/>
      <c r="L29" s="393">
        <v>6</v>
      </c>
      <c r="M29" s="394"/>
      <c r="N29" s="394"/>
      <c r="O29" s="394"/>
      <c r="P29" s="395"/>
      <c r="Q29" s="393">
        <v>1880</v>
      </c>
      <c r="R29" s="394"/>
      <c r="S29" s="394"/>
      <c r="T29" s="394"/>
      <c r="U29" s="394"/>
      <c r="V29" s="395"/>
      <c r="W29" s="464"/>
      <c r="X29" s="465"/>
      <c r="Y29" s="466"/>
      <c r="Z29" s="390" t="s">
        <v>189</v>
      </c>
      <c r="AA29" s="391"/>
      <c r="AB29" s="391"/>
      <c r="AC29" s="391"/>
      <c r="AD29" s="391"/>
      <c r="AE29" s="391"/>
      <c r="AF29" s="391"/>
      <c r="AG29" s="392"/>
      <c r="AH29" s="393">
        <v>40</v>
      </c>
      <c r="AI29" s="394"/>
      <c r="AJ29" s="394"/>
      <c r="AK29" s="394"/>
      <c r="AL29" s="395"/>
      <c r="AM29" s="393">
        <v>117320</v>
      </c>
      <c r="AN29" s="394"/>
      <c r="AO29" s="394"/>
      <c r="AP29" s="394"/>
      <c r="AQ29" s="394"/>
      <c r="AR29" s="395"/>
      <c r="AS29" s="393">
        <v>2933</v>
      </c>
      <c r="AT29" s="394"/>
      <c r="AU29" s="394"/>
      <c r="AV29" s="394"/>
      <c r="AW29" s="394"/>
      <c r="AX29" s="396"/>
      <c r="AY29" s="403"/>
      <c r="AZ29" s="404"/>
      <c r="BA29" s="404"/>
      <c r="BB29" s="405"/>
      <c r="BC29" s="397" t="s">
        <v>190</v>
      </c>
      <c r="BD29" s="398"/>
      <c r="BE29" s="398"/>
      <c r="BF29" s="398"/>
      <c r="BG29" s="398"/>
      <c r="BH29" s="398"/>
      <c r="BI29" s="398"/>
      <c r="BJ29" s="398"/>
      <c r="BK29" s="398"/>
      <c r="BL29" s="398"/>
      <c r="BM29" s="399"/>
      <c r="BN29" s="417">
        <v>137379</v>
      </c>
      <c r="BO29" s="418"/>
      <c r="BP29" s="418"/>
      <c r="BQ29" s="418"/>
      <c r="BR29" s="418"/>
      <c r="BS29" s="418"/>
      <c r="BT29" s="418"/>
      <c r="BU29" s="419"/>
      <c r="BV29" s="417">
        <v>137379</v>
      </c>
      <c r="BW29" s="418"/>
      <c r="BX29" s="418"/>
      <c r="BY29" s="418"/>
      <c r="BZ29" s="418"/>
      <c r="CA29" s="418"/>
      <c r="CB29" s="418"/>
      <c r="CC29" s="419"/>
      <c r="CD29" s="194"/>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
      <c r="A30" s="179"/>
      <c r="B30" s="456"/>
      <c r="C30" s="457"/>
      <c r="D30" s="458"/>
      <c r="E30" s="372"/>
      <c r="F30" s="373"/>
      <c r="G30" s="373"/>
      <c r="H30" s="373"/>
      <c r="I30" s="373"/>
      <c r="J30" s="373"/>
      <c r="K30" s="374"/>
      <c r="L30" s="375"/>
      <c r="M30" s="376"/>
      <c r="N30" s="376"/>
      <c r="O30" s="376"/>
      <c r="P30" s="377"/>
      <c r="Q30" s="375"/>
      <c r="R30" s="376"/>
      <c r="S30" s="376"/>
      <c r="T30" s="376"/>
      <c r="U30" s="376"/>
      <c r="V30" s="377"/>
      <c r="W30" s="378" t="s">
        <v>191</v>
      </c>
      <c r="X30" s="379"/>
      <c r="Y30" s="379"/>
      <c r="Z30" s="379"/>
      <c r="AA30" s="379"/>
      <c r="AB30" s="379"/>
      <c r="AC30" s="379"/>
      <c r="AD30" s="379"/>
      <c r="AE30" s="379"/>
      <c r="AF30" s="379"/>
      <c r="AG30" s="380"/>
      <c r="AH30" s="381">
        <v>96.4</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51</v>
      </c>
      <c r="BD30" s="385"/>
      <c r="BE30" s="385"/>
      <c r="BF30" s="385"/>
      <c r="BG30" s="385"/>
      <c r="BH30" s="385"/>
      <c r="BI30" s="385"/>
      <c r="BJ30" s="385"/>
      <c r="BK30" s="385"/>
      <c r="BL30" s="385"/>
      <c r="BM30" s="386"/>
      <c r="BN30" s="420">
        <v>956153</v>
      </c>
      <c r="BO30" s="421"/>
      <c r="BP30" s="421"/>
      <c r="BQ30" s="421"/>
      <c r="BR30" s="421"/>
      <c r="BS30" s="421"/>
      <c r="BT30" s="421"/>
      <c r="BU30" s="422"/>
      <c r="BV30" s="420">
        <v>886049</v>
      </c>
      <c r="BW30" s="421"/>
      <c r="BX30" s="421"/>
      <c r="BY30" s="421"/>
      <c r="BZ30" s="421"/>
      <c r="CA30" s="421"/>
      <c r="CB30" s="421"/>
      <c r="CC30" s="422"/>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370" t="s">
        <v>192</v>
      </c>
      <c r="D32" s="370"/>
      <c r="E32" s="370"/>
      <c r="F32" s="370"/>
      <c r="G32" s="370"/>
      <c r="H32" s="370"/>
      <c r="I32" s="370"/>
      <c r="J32" s="370"/>
      <c r="K32" s="370"/>
      <c r="L32" s="370"/>
      <c r="M32" s="370"/>
      <c r="N32" s="370"/>
      <c r="O32" s="370"/>
      <c r="P32" s="370"/>
      <c r="Q32" s="370"/>
      <c r="R32" s="370"/>
      <c r="S32" s="370"/>
      <c r="U32" s="371" t="s">
        <v>193</v>
      </c>
      <c r="V32" s="371"/>
      <c r="W32" s="371"/>
      <c r="X32" s="371"/>
      <c r="Y32" s="371"/>
      <c r="Z32" s="371"/>
      <c r="AA32" s="371"/>
      <c r="AB32" s="371"/>
      <c r="AC32" s="371"/>
      <c r="AD32" s="371"/>
      <c r="AE32" s="371"/>
      <c r="AF32" s="371"/>
      <c r="AG32" s="371"/>
      <c r="AH32" s="371"/>
      <c r="AI32" s="371"/>
      <c r="AJ32" s="371"/>
      <c r="AK32" s="371"/>
      <c r="AM32" s="371" t="s">
        <v>194</v>
      </c>
      <c r="AN32" s="371"/>
      <c r="AO32" s="371"/>
      <c r="AP32" s="371"/>
      <c r="AQ32" s="371"/>
      <c r="AR32" s="371"/>
      <c r="AS32" s="371"/>
      <c r="AT32" s="371"/>
      <c r="AU32" s="371"/>
      <c r="AV32" s="371"/>
      <c r="AW32" s="371"/>
      <c r="AX32" s="371"/>
      <c r="AY32" s="371"/>
      <c r="AZ32" s="371"/>
      <c r="BA32" s="371"/>
      <c r="BB32" s="371"/>
      <c r="BC32" s="371"/>
      <c r="BE32" s="371" t="s">
        <v>195</v>
      </c>
      <c r="BF32" s="371"/>
      <c r="BG32" s="371"/>
      <c r="BH32" s="371"/>
      <c r="BI32" s="371"/>
      <c r="BJ32" s="371"/>
      <c r="BK32" s="371"/>
      <c r="BL32" s="371"/>
      <c r="BM32" s="371"/>
      <c r="BN32" s="371"/>
      <c r="BO32" s="371"/>
      <c r="BP32" s="371"/>
      <c r="BQ32" s="371"/>
      <c r="BR32" s="371"/>
      <c r="BS32" s="371"/>
      <c r="BT32" s="371"/>
      <c r="BU32" s="371"/>
      <c r="BW32" s="371" t="s">
        <v>196</v>
      </c>
      <c r="BX32" s="371"/>
      <c r="BY32" s="371"/>
      <c r="BZ32" s="371"/>
      <c r="CA32" s="371"/>
      <c r="CB32" s="371"/>
      <c r="CC32" s="371"/>
      <c r="CD32" s="371"/>
      <c r="CE32" s="371"/>
      <c r="CF32" s="371"/>
      <c r="CG32" s="371"/>
      <c r="CH32" s="371"/>
      <c r="CI32" s="371"/>
      <c r="CJ32" s="371"/>
      <c r="CK32" s="371"/>
      <c r="CL32" s="371"/>
      <c r="CM32" s="371"/>
      <c r="CO32" s="371" t="s">
        <v>197</v>
      </c>
      <c r="CP32" s="371"/>
      <c r="CQ32" s="371"/>
      <c r="CR32" s="371"/>
      <c r="CS32" s="371"/>
      <c r="CT32" s="371"/>
      <c r="CU32" s="371"/>
      <c r="CV32" s="371"/>
      <c r="CW32" s="371"/>
      <c r="CX32" s="371"/>
      <c r="CY32" s="371"/>
      <c r="CZ32" s="371"/>
      <c r="DA32" s="371"/>
      <c r="DB32" s="371"/>
      <c r="DC32" s="371"/>
      <c r="DD32" s="371"/>
      <c r="DE32" s="371"/>
      <c r="DI32" s="202"/>
    </row>
    <row r="33" spans="1:113" ht="13.5" customHeight="1" x14ac:dyDescent="0.15">
      <c r="A33" s="179"/>
      <c r="B33" s="203"/>
      <c r="C33" s="369" t="s">
        <v>198</v>
      </c>
      <c r="D33" s="369"/>
      <c r="E33" s="368" t="s">
        <v>199</v>
      </c>
      <c r="F33" s="368"/>
      <c r="G33" s="368"/>
      <c r="H33" s="368"/>
      <c r="I33" s="368"/>
      <c r="J33" s="368"/>
      <c r="K33" s="368"/>
      <c r="L33" s="368"/>
      <c r="M33" s="368"/>
      <c r="N33" s="368"/>
      <c r="O33" s="368"/>
      <c r="P33" s="368"/>
      <c r="Q33" s="368"/>
      <c r="R33" s="368"/>
      <c r="S33" s="368"/>
      <c r="T33" s="204"/>
      <c r="U33" s="369" t="s">
        <v>200</v>
      </c>
      <c r="V33" s="369"/>
      <c r="W33" s="368" t="s">
        <v>201</v>
      </c>
      <c r="X33" s="368"/>
      <c r="Y33" s="368"/>
      <c r="Z33" s="368"/>
      <c r="AA33" s="368"/>
      <c r="AB33" s="368"/>
      <c r="AC33" s="368"/>
      <c r="AD33" s="368"/>
      <c r="AE33" s="368"/>
      <c r="AF33" s="368"/>
      <c r="AG33" s="368"/>
      <c r="AH33" s="368"/>
      <c r="AI33" s="368"/>
      <c r="AJ33" s="368"/>
      <c r="AK33" s="368"/>
      <c r="AL33" s="204"/>
      <c r="AM33" s="369" t="s">
        <v>198</v>
      </c>
      <c r="AN33" s="369"/>
      <c r="AO33" s="368" t="s">
        <v>202</v>
      </c>
      <c r="AP33" s="368"/>
      <c r="AQ33" s="368"/>
      <c r="AR33" s="368"/>
      <c r="AS33" s="368"/>
      <c r="AT33" s="368"/>
      <c r="AU33" s="368"/>
      <c r="AV33" s="368"/>
      <c r="AW33" s="368"/>
      <c r="AX33" s="368"/>
      <c r="AY33" s="368"/>
      <c r="AZ33" s="368"/>
      <c r="BA33" s="368"/>
      <c r="BB33" s="368"/>
      <c r="BC33" s="368"/>
      <c r="BD33" s="205"/>
      <c r="BE33" s="368" t="s">
        <v>203</v>
      </c>
      <c r="BF33" s="368"/>
      <c r="BG33" s="368" t="s">
        <v>204</v>
      </c>
      <c r="BH33" s="368"/>
      <c r="BI33" s="368"/>
      <c r="BJ33" s="368"/>
      <c r="BK33" s="368"/>
      <c r="BL33" s="368"/>
      <c r="BM33" s="368"/>
      <c r="BN33" s="368"/>
      <c r="BO33" s="368"/>
      <c r="BP33" s="368"/>
      <c r="BQ33" s="368"/>
      <c r="BR33" s="368"/>
      <c r="BS33" s="368"/>
      <c r="BT33" s="368"/>
      <c r="BU33" s="368"/>
      <c r="BV33" s="205"/>
      <c r="BW33" s="369" t="s">
        <v>203</v>
      </c>
      <c r="BX33" s="369"/>
      <c r="BY33" s="368" t="s">
        <v>205</v>
      </c>
      <c r="BZ33" s="368"/>
      <c r="CA33" s="368"/>
      <c r="CB33" s="368"/>
      <c r="CC33" s="368"/>
      <c r="CD33" s="368"/>
      <c r="CE33" s="368"/>
      <c r="CF33" s="368"/>
      <c r="CG33" s="368"/>
      <c r="CH33" s="368"/>
      <c r="CI33" s="368"/>
      <c r="CJ33" s="368"/>
      <c r="CK33" s="368"/>
      <c r="CL33" s="368"/>
      <c r="CM33" s="368"/>
      <c r="CN33" s="204"/>
      <c r="CO33" s="369" t="s">
        <v>206</v>
      </c>
      <c r="CP33" s="369"/>
      <c r="CQ33" s="368" t="s">
        <v>207</v>
      </c>
      <c r="CR33" s="368"/>
      <c r="CS33" s="368"/>
      <c r="CT33" s="368"/>
      <c r="CU33" s="368"/>
      <c r="CV33" s="368"/>
      <c r="CW33" s="368"/>
      <c r="CX33" s="368"/>
      <c r="CY33" s="368"/>
      <c r="CZ33" s="368"/>
      <c r="DA33" s="368"/>
      <c r="DB33" s="368"/>
      <c r="DC33" s="368"/>
      <c r="DD33" s="368"/>
      <c r="DE33" s="368"/>
      <c r="DF33" s="204"/>
      <c r="DG33" s="367" t="s">
        <v>208</v>
      </c>
      <c r="DH33" s="367"/>
      <c r="DI33" s="206"/>
    </row>
    <row r="34" spans="1:113" ht="32.25" customHeight="1" x14ac:dyDescent="0.15">
      <c r="A34" s="179"/>
      <c r="B34" s="203"/>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9"/>
      <c r="U34" s="365">
        <f>IF(W34="","",MAX(C34:D43)+1)</f>
        <v>2</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9"/>
      <c r="AM34" s="365" t="str">
        <f>IF(AO34="","",MAX(C34:D43,U34:V43)+1)</f>
        <v/>
      </c>
      <c r="AN34" s="365"/>
      <c r="AO34" s="366"/>
      <c r="AP34" s="366"/>
      <c r="AQ34" s="366"/>
      <c r="AR34" s="366"/>
      <c r="AS34" s="366"/>
      <c r="AT34" s="366"/>
      <c r="AU34" s="366"/>
      <c r="AV34" s="366"/>
      <c r="AW34" s="366"/>
      <c r="AX34" s="366"/>
      <c r="AY34" s="366"/>
      <c r="AZ34" s="366"/>
      <c r="BA34" s="366"/>
      <c r="BB34" s="366"/>
      <c r="BC34" s="366"/>
      <c r="BD34" s="179"/>
      <c r="BE34" s="365">
        <f>IF(BG34="","",MAX(C34:D43,U34:V43,AM34:AN43)+1)</f>
        <v>4</v>
      </c>
      <c r="BF34" s="365"/>
      <c r="BG34" s="366" t="str">
        <f>IF('各会計、関係団体の財政状況及び健全化判断比率'!B30="","",'各会計、関係団体の財政状況及び健全化判断比率'!B30)</f>
        <v>簡易水道事業特別会計</v>
      </c>
      <c r="BH34" s="366"/>
      <c r="BI34" s="366"/>
      <c r="BJ34" s="366"/>
      <c r="BK34" s="366"/>
      <c r="BL34" s="366"/>
      <c r="BM34" s="366"/>
      <c r="BN34" s="366"/>
      <c r="BO34" s="366"/>
      <c r="BP34" s="366"/>
      <c r="BQ34" s="366"/>
      <c r="BR34" s="366"/>
      <c r="BS34" s="366"/>
      <c r="BT34" s="366"/>
      <c r="BU34" s="366"/>
      <c r="BV34" s="179"/>
      <c r="BW34" s="365">
        <f>IF(BY34="","",MAX(C34:D43,U34:V43,AM34:AN43,BE34:BF43)+1)</f>
        <v>6</v>
      </c>
      <c r="BX34" s="365"/>
      <c r="BY34" s="366" t="str">
        <f>IF('各会計、関係団体の財政状況及び健全化判断比率'!B68="","",'各会計、関係団体の財政状況及び健全化判断比率'!B68)</f>
        <v>北後志衛生施設組合</v>
      </c>
      <c r="BZ34" s="366"/>
      <c r="CA34" s="366"/>
      <c r="CB34" s="366"/>
      <c r="CC34" s="366"/>
      <c r="CD34" s="366"/>
      <c r="CE34" s="366"/>
      <c r="CF34" s="366"/>
      <c r="CG34" s="366"/>
      <c r="CH34" s="366"/>
      <c r="CI34" s="366"/>
      <c r="CJ34" s="366"/>
      <c r="CK34" s="366"/>
      <c r="CL34" s="366"/>
      <c r="CM34" s="366"/>
      <c r="CN34" s="179"/>
      <c r="CO34" s="365" t="str">
        <f>IF(CQ34="","",MAX(C34:D43,U34:V43,AM34:AN43,BE34:BF43,BW34:BX43)+1)</f>
        <v/>
      </c>
      <c r="CP34" s="365"/>
      <c r="CQ34" s="366" t="str">
        <f>IF('各会計、関係団体の財政状況及び健全化判断比率'!BS7="","",'各会計、関係団体の財政状況及び健全化判断比率'!BS7)</f>
        <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6"/>
    </row>
    <row r="35" spans="1:113" ht="32.25" customHeight="1" x14ac:dyDescent="0.15">
      <c r="A35" s="179"/>
      <c r="B35" s="203"/>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9"/>
      <c r="U35" s="365">
        <f>IF(W35="","",U34+1)</f>
        <v>3</v>
      </c>
      <c r="V35" s="365"/>
      <c r="W35" s="366" t="str">
        <f>IF('各会計、関係団体の財政状況及び健全化判断比率'!B29="","",'各会計、関係団体の財政状況及び健全化判断比率'!B29)</f>
        <v>後期高齢者医療特別会計</v>
      </c>
      <c r="X35" s="366"/>
      <c r="Y35" s="366"/>
      <c r="Z35" s="366"/>
      <c r="AA35" s="366"/>
      <c r="AB35" s="366"/>
      <c r="AC35" s="366"/>
      <c r="AD35" s="366"/>
      <c r="AE35" s="366"/>
      <c r="AF35" s="366"/>
      <c r="AG35" s="366"/>
      <c r="AH35" s="366"/>
      <c r="AI35" s="366"/>
      <c r="AJ35" s="366"/>
      <c r="AK35" s="366"/>
      <c r="AL35" s="179"/>
      <c r="AM35" s="365" t="str">
        <f t="shared" ref="AM35:AM43" si="0">IF(AO35="","",AM34+1)</f>
        <v/>
      </c>
      <c r="AN35" s="365"/>
      <c r="AO35" s="366"/>
      <c r="AP35" s="366"/>
      <c r="AQ35" s="366"/>
      <c r="AR35" s="366"/>
      <c r="AS35" s="366"/>
      <c r="AT35" s="366"/>
      <c r="AU35" s="366"/>
      <c r="AV35" s="366"/>
      <c r="AW35" s="366"/>
      <c r="AX35" s="366"/>
      <c r="AY35" s="366"/>
      <c r="AZ35" s="366"/>
      <c r="BA35" s="366"/>
      <c r="BB35" s="366"/>
      <c r="BC35" s="366"/>
      <c r="BD35" s="179"/>
      <c r="BE35" s="365">
        <f t="shared" ref="BE35:BE43" si="1">IF(BG35="","",BE34+1)</f>
        <v>5</v>
      </c>
      <c r="BF35" s="365"/>
      <c r="BG35" s="366" t="str">
        <f>IF('各会計、関係団体の財政状況及び健全化判断比率'!B31="","",'各会計、関係団体の財政状況及び健全化判断比率'!B31)</f>
        <v>下水道事業特別会計</v>
      </c>
      <c r="BH35" s="366"/>
      <c r="BI35" s="366"/>
      <c r="BJ35" s="366"/>
      <c r="BK35" s="366"/>
      <c r="BL35" s="366"/>
      <c r="BM35" s="366"/>
      <c r="BN35" s="366"/>
      <c r="BO35" s="366"/>
      <c r="BP35" s="366"/>
      <c r="BQ35" s="366"/>
      <c r="BR35" s="366"/>
      <c r="BS35" s="366"/>
      <c r="BT35" s="366"/>
      <c r="BU35" s="366"/>
      <c r="BV35" s="179"/>
      <c r="BW35" s="365">
        <f t="shared" ref="BW35:BW43" si="2">IF(BY35="","",BW34+1)</f>
        <v>7</v>
      </c>
      <c r="BX35" s="365"/>
      <c r="BY35" s="366" t="str">
        <f>IF('各会計、関係団体の財政状況及び健全化判断比率'!B69="","",'各会計、関係団体の財政状況及び健全化判断比率'!B69)</f>
        <v>後志広域連合</v>
      </c>
      <c r="BZ35" s="366"/>
      <c r="CA35" s="366"/>
      <c r="CB35" s="366"/>
      <c r="CC35" s="366"/>
      <c r="CD35" s="366"/>
      <c r="CE35" s="366"/>
      <c r="CF35" s="366"/>
      <c r="CG35" s="366"/>
      <c r="CH35" s="366"/>
      <c r="CI35" s="366"/>
      <c r="CJ35" s="366"/>
      <c r="CK35" s="366"/>
      <c r="CL35" s="366"/>
      <c r="CM35" s="366"/>
      <c r="CN35" s="179"/>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6"/>
    </row>
    <row r="36" spans="1:113" ht="32.25" customHeight="1" x14ac:dyDescent="0.15">
      <c r="A36" s="179"/>
      <c r="B36" s="203"/>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9"/>
      <c r="U36" s="365" t="str">
        <f t="shared" ref="U36:U43" si="4">IF(W36="","",U35+1)</f>
        <v/>
      </c>
      <c r="V36" s="365"/>
      <c r="W36" s="366"/>
      <c r="X36" s="366"/>
      <c r="Y36" s="366"/>
      <c r="Z36" s="366"/>
      <c r="AA36" s="366"/>
      <c r="AB36" s="366"/>
      <c r="AC36" s="366"/>
      <c r="AD36" s="366"/>
      <c r="AE36" s="366"/>
      <c r="AF36" s="366"/>
      <c r="AG36" s="366"/>
      <c r="AH36" s="366"/>
      <c r="AI36" s="366"/>
      <c r="AJ36" s="366"/>
      <c r="AK36" s="366"/>
      <c r="AL36" s="179"/>
      <c r="AM36" s="365" t="str">
        <f t="shared" si="0"/>
        <v/>
      </c>
      <c r="AN36" s="365"/>
      <c r="AO36" s="366"/>
      <c r="AP36" s="366"/>
      <c r="AQ36" s="366"/>
      <c r="AR36" s="366"/>
      <c r="AS36" s="366"/>
      <c r="AT36" s="366"/>
      <c r="AU36" s="366"/>
      <c r="AV36" s="366"/>
      <c r="AW36" s="366"/>
      <c r="AX36" s="366"/>
      <c r="AY36" s="366"/>
      <c r="AZ36" s="366"/>
      <c r="BA36" s="366"/>
      <c r="BB36" s="366"/>
      <c r="BC36" s="366"/>
      <c r="BD36" s="179"/>
      <c r="BE36" s="365" t="str">
        <f t="shared" si="1"/>
        <v/>
      </c>
      <c r="BF36" s="365"/>
      <c r="BG36" s="366"/>
      <c r="BH36" s="366"/>
      <c r="BI36" s="366"/>
      <c r="BJ36" s="366"/>
      <c r="BK36" s="366"/>
      <c r="BL36" s="366"/>
      <c r="BM36" s="366"/>
      <c r="BN36" s="366"/>
      <c r="BO36" s="366"/>
      <c r="BP36" s="366"/>
      <c r="BQ36" s="366"/>
      <c r="BR36" s="366"/>
      <c r="BS36" s="366"/>
      <c r="BT36" s="366"/>
      <c r="BU36" s="366"/>
      <c r="BV36" s="179"/>
      <c r="BW36" s="365">
        <f t="shared" si="2"/>
        <v>8</v>
      </c>
      <c r="BX36" s="365"/>
      <c r="BY36" s="366" t="str">
        <f>IF('各会計、関係団体の財政状況及び健全化判断比率'!B70="","",'各会計、関係団体の財政状況及び健全化判断比率'!B70)</f>
        <v>北しりべし廃棄物処理広域連合</v>
      </c>
      <c r="BZ36" s="366"/>
      <c r="CA36" s="366"/>
      <c r="CB36" s="366"/>
      <c r="CC36" s="366"/>
      <c r="CD36" s="366"/>
      <c r="CE36" s="366"/>
      <c r="CF36" s="366"/>
      <c r="CG36" s="366"/>
      <c r="CH36" s="366"/>
      <c r="CI36" s="366"/>
      <c r="CJ36" s="366"/>
      <c r="CK36" s="366"/>
      <c r="CL36" s="366"/>
      <c r="CM36" s="366"/>
      <c r="CN36" s="179"/>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6"/>
    </row>
    <row r="37" spans="1:113" ht="32.25" customHeight="1" x14ac:dyDescent="0.15">
      <c r="A37" s="179"/>
      <c r="B37" s="203"/>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9"/>
      <c r="U37" s="365" t="str">
        <f t="shared" si="4"/>
        <v/>
      </c>
      <c r="V37" s="365"/>
      <c r="W37" s="366"/>
      <c r="X37" s="366"/>
      <c r="Y37" s="366"/>
      <c r="Z37" s="366"/>
      <c r="AA37" s="366"/>
      <c r="AB37" s="366"/>
      <c r="AC37" s="366"/>
      <c r="AD37" s="366"/>
      <c r="AE37" s="366"/>
      <c r="AF37" s="366"/>
      <c r="AG37" s="366"/>
      <c r="AH37" s="366"/>
      <c r="AI37" s="366"/>
      <c r="AJ37" s="366"/>
      <c r="AK37" s="366"/>
      <c r="AL37" s="179"/>
      <c r="AM37" s="365" t="str">
        <f t="shared" si="0"/>
        <v/>
      </c>
      <c r="AN37" s="365"/>
      <c r="AO37" s="366"/>
      <c r="AP37" s="366"/>
      <c r="AQ37" s="366"/>
      <c r="AR37" s="366"/>
      <c r="AS37" s="366"/>
      <c r="AT37" s="366"/>
      <c r="AU37" s="366"/>
      <c r="AV37" s="366"/>
      <c r="AW37" s="366"/>
      <c r="AX37" s="366"/>
      <c r="AY37" s="366"/>
      <c r="AZ37" s="366"/>
      <c r="BA37" s="366"/>
      <c r="BB37" s="366"/>
      <c r="BC37" s="366"/>
      <c r="BD37" s="179"/>
      <c r="BE37" s="365" t="str">
        <f t="shared" si="1"/>
        <v/>
      </c>
      <c r="BF37" s="365"/>
      <c r="BG37" s="366"/>
      <c r="BH37" s="366"/>
      <c r="BI37" s="366"/>
      <c r="BJ37" s="366"/>
      <c r="BK37" s="366"/>
      <c r="BL37" s="366"/>
      <c r="BM37" s="366"/>
      <c r="BN37" s="366"/>
      <c r="BO37" s="366"/>
      <c r="BP37" s="366"/>
      <c r="BQ37" s="366"/>
      <c r="BR37" s="366"/>
      <c r="BS37" s="366"/>
      <c r="BT37" s="366"/>
      <c r="BU37" s="366"/>
      <c r="BV37" s="179"/>
      <c r="BW37" s="365">
        <f t="shared" si="2"/>
        <v>9</v>
      </c>
      <c r="BX37" s="365"/>
      <c r="BY37" s="366" t="str">
        <f>IF('各会計、関係団体の財政状況及び健全化判断比率'!B71="","",'各会計、関係団体の財政状況及び健全化判断比率'!B71)</f>
        <v>北後志消防組合</v>
      </c>
      <c r="BZ37" s="366"/>
      <c r="CA37" s="366"/>
      <c r="CB37" s="366"/>
      <c r="CC37" s="366"/>
      <c r="CD37" s="366"/>
      <c r="CE37" s="366"/>
      <c r="CF37" s="366"/>
      <c r="CG37" s="366"/>
      <c r="CH37" s="366"/>
      <c r="CI37" s="366"/>
      <c r="CJ37" s="366"/>
      <c r="CK37" s="366"/>
      <c r="CL37" s="366"/>
      <c r="CM37" s="366"/>
      <c r="CN37" s="179"/>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6"/>
    </row>
    <row r="38" spans="1:113" ht="32.25" customHeight="1" x14ac:dyDescent="0.15">
      <c r="A38" s="179"/>
      <c r="B38" s="203"/>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9"/>
      <c r="U38" s="365" t="str">
        <f t="shared" si="4"/>
        <v/>
      </c>
      <c r="V38" s="365"/>
      <c r="W38" s="366"/>
      <c r="X38" s="366"/>
      <c r="Y38" s="366"/>
      <c r="Z38" s="366"/>
      <c r="AA38" s="366"/>
      <c r="AB38" s="366"/>
      <c r="AC38" s="366"/>
      <c r="AD38" s="366"/>
      <c r="AE38" s="366"/>
      <c r="AF38" s="366"/>
      <c r="AG38" s="366"/>
      <c r="AH38" s="366"/>
      <c r="AI38" s="366"/>
      <c r="AJ38" s="366"/>
      <c r="AK38" s="366"/>
      <c r="AL38" s="179"/>
      <c r="AM38" s="365" t="str">
        <f t="shared" si="0"/>
        <v/>
      </c>
      <c r="AN38" s="365"/>
      <c r="AO38" s="366"/>
      <c r="AP38" s="366"/>
      <c r="AQ38" s="366"/>
      <c r="AR38" s="366"/>
      <c r="AS38" s="366"/>
      <c r="AT38" s="366"/>
      <c r="AU38" s="366"/>
      <c r="AV38" s="366"/>
      <c r="AW38" s="366"/>
      <c r="AX38" s="366"/>
      <c r="AY38" s="366"/>
      <c r="AZ38" s="366"/>
      <c r="BA38" s="366"/>
      <c r="BB38" s="366"/>
      <c r="BC38" s="366"/>
      <c r="BD38" s="179"/>
      <c r="BE38" s="365" t="str">
        <f t="shared" si="1"/>
        <v/>
      </c>
      <c r="BF38" s="365"/>
      <c r="BG38" s="366"/>
      <c r="BH38" s="366"/>
      <c r="BI38" s="366"/>
      <c r="BJ38" s="366"/>
      <c r="BK38" s="366"/>
      <c r="BL38" s="366"/>
      <c r="BM38" s="366"/>
      <c r="BN38" s="366"/>
      <c r="BO38" s="366"/>
      <c r="BP38" s="366"/>
      <c r="BQ38" s="366"/>
      <c r="BR38" s="366"/>
      <c r="BS38" s="366"/>
      <c r="BT38" s="366"/>
      <c r="BU38" s="366"/>
      <c r="BV38" s="179"/>
      <c r="BW38" s="365">
        <f t="shared" si="2"/>
        <v>10</v>
      </c>
      <c r="BX38" s="365"/>
      <c r="BY38" s="366" t="str">
        <f>IF('各会計、関係団体の財政状況及び健全化判断比率'!B72="","",'各会計、関係団体の財政状況及び健全化判断比率'!B72)</f>
        <v>後志教育研修センター</v>
      </c>
      <c r="BZ38" s="366"/>
      <c r="CA38" s="366"/>
      <c r="CB38" s="366"/>
      <c r="CC38" s="366"/>
      <c r="CD38" s="366"/>
      <c r="CE38" s="366"/>
      <c r="CF38" s="366"/>
      <c r="CG38" s="366"/>
      <c r="CH38" s="366"/>
      <c r="CI38" s="366"/>
      <c r="CJ38" s="366"/>
      <c r="CK38" s="366"/>
      <c r="CL38" s="366"/>
      <c r="CM38" s="366"/>
      <c r="CN38" s="179"/>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6"/>
    </row>
    <row r="39" spans="1:113" ht="32.25" customHeight="1" x14ac:dyDescent="0.15">
      <c r="A39" s="179"/>
      <c r="B39" s="203"/>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9"/>
      <c r="U39" s="365" t="str">
        <f t="shared" si="4"/>
        <v/>
      </c>
      <c r="V39" s="365"/>
      <c r="W39" s="366"/>
      <c r="X39" s="366"/>
      <c r="Y39" s="366"/>
      <c r="Z39" s="366"/>
      <c r="AA39" s="366"/>
      <c r="AB39" s="366"/>
      <c r="AC39" s="366"/>
      <c r="AD39" s="366"/>
      <c r="AE39" s="366"/>
      <c r="AF39" s="366"/>
      <c r="AG39" s="366"/>
      <c r="AH39" s="366"/>
      <c r="AI39" s="366"/>
      <c r="AJ39" s="366"/>
      <c r="AK39" s="366"/>
      <c r="AL39" s="179"/>
      <c r="AM39" s="365" t="str">
        <f t="shared" si="0"/>
        <v/>
      </c>
      <c r="AN39" s="365"/>
      <c r="AO39" s="366"/>
      <c r="AP39" s="366"/>
      <c r="AQ39" s="366"/>
      <c r="AR39" s="366"/>
      <c r="AS39" s="366"/>
      <c r="AT39" s="366"/>
      <c r="AU39" s="366"/>
      <c r="AV39" s="366"/>
      <c r="AW39" s="366"/>
      <c r="AX39" s="366"/>
      <c r="AY39" s="366"/>
      <c r="AZ39" s="366"/>
      <c r="BA39" s="366"/>
      <c r="BB39" s="366"/>
      <c r="BC39" s="366"/>
      <c r="BD39" s="179"/>
      <c r="BE39" s="365" t="str">
        <f t="shared" si="1"/>
        <v/>
      </c>
      <c r="BF39" s="365"/>
      <c r="BG39" s="366"/>
      <c r="BH39" s="366"/>
      <c r="BI39" s="366"/>
      <c r="BJ39" s="366"/>
      <c r="BK39" s="366"/>
      <c r="BL39" s="366"/>
      <c r="BM39" s="366"/>
      <c r="BN39" s="366"/>
      <c r="BO39" s="366"/>
      <c r="BP39" s="366"/>
      <c r="BQ39" s="366"/>
      <c r="BR39" s="366"/>
      <c r="BS39" s="366"/>
      <c r="BT39" s="366"/>
      <c r="BU39" s="366"/>
      <c r="BV39" s="179"/>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179"/>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6"/>
    </row>
    <row r="40" spans="1:113" ht="32.25" customHeight="1" x14ac:dyDescent="0.15">
      <c r="A40" s="179"/>
      <c r="B40" s="203"/>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9"/>
      <c r="U40" s="365" t="str">
        <f t="shared" si="4"/>
        <v/>
      </c>
      <c r="V40" s="365"/>
      <c r="W40" s="366"/>
      <c r="X40" s="366"/>
      <c r="Y40" s="366"/>
      <c r="Z40" s="366"/>
      <c r="AA40" s="366"/>
      <c r="AB40" s="366"/>
      <c r="AC40" s="366"/>
      <c r="AD40" s="366"/>
      <c r="AE40" s="366"/>
      <c r="AF40" s="366"/>
      <c r="AG40" s="366"/>
      <c r="AH40" s="366"/>
      <c r="AI40" s="366"/>
      <c r="AJ40" s="366"/>
      <c r="AK40" s="366"/>
      <c r="AL40" s="179"/>
      <c r="AM40" s="365" t="str">
        <f t="shared" si="0"/>
        <v/>
      </c>
      <c r="AN40" s="365"/>
      <c r="AO40" s="366"/>
      <c r="AP40" s="366"/>
      <c r="AQ40" s="366"/>
      <c r="AR40" s="366"/>
      <c r="AS40" s="366"/>
      <c r="AT40" s="366"/>
      <c r="AU40" s="366"/>
      <c r="AV40" s="366"/>
      <c r="AW40" s="366"/>
      <c r="AX40" s="366"/>
      <c r="AY40" s="366"/>
      <c r="AZ40" s="366"/>
      <c r="BA40" s="366"/>
      <c r="BB40" s="366"/>
      <c r="BC40" s="366"/>
      <c r="BD40" s="179"/>
      <c r="BE40" s="365" t="str">
        <f t="shared" si="1"/>
        <v/>
      </c>
      <c r="BF40" s="365"/>
      <c r="BG40" s="366"/>
      <c r="BH40" s="366"/>
      <c r="BI40" s="366"/>
      <c r="BJ40" s="366"/>
      <c r="BK40" s="366"/>
      <c r="BL40" s="366"/>
      <c r="BM40" s="366"/>
      <c r="BN40" s="366"/>
      <c r="BO40" s="366"/>
      <c r="BP40" s="366"/>
      <c r="BQ40" s="366"/>
      <c r="BR40" s="366"/>
      <c r="BS40" s="366"/>
      <c r="BT40" s="366"/>
      <c r="BU40" s="366"/>
      <c r="BV40" s="179"/>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9"/>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6"/>
    </row>
    <row r="41" spans="1:113" ht="32.25" customHeight="1" x14ac:dyDescent="0.15">
      <c r="A41" s="179"/>
      <c r="B41" s="203"/>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9"/>
      <c r="U41" s="365" t="str">
        <f t="shared" si="4"/>
        <v/>
      </c>
      <c r="V41" s="365"/>
      <c r="W41" s="366"/>
      <c r="X41" s="366"/>
      <c r="Y41" s="366"/>
      <c r="Z41" s="366"/>
      <c r="AA41" s="366"/>
      <c r="AB41" s="366"/>
      <c r="AC41" s="366"/>
      <c r="AD41" s="366"/>
      <c r="AE41" s="366"/>
      <c r="AF41" s="366"/>
      <c r="AG41" s="366"/>
      <c r="AH41" s="366"/>
      <c r="AI41" s="366"/>
      <c r="AJ41" s="366"/>
      <c r="AK41" s="366"/>
      <c r="AL41" s="179"/>
      <c r="AM41" s="365" t="str">
        <f t="shared" si="0"/>
        <v/>
      </c>
      <c r="AN41" s="365"/>
      <c r="AO41" s="366"/>
      <c r="AP41" s="366"/>
      <c r="AQ41" s="366"/>
      <c r="AR41" s="366"/>
      <c r="AS41" s="366"/>
      <c r="AT41" s="366"/>
      <c r="AU41" s="366"/>
      <c r="AV41" s="366"/>
      <c r="AW41" s="366"/>
      <c r="AX41" s="366"/>
      <c r="AY41" s="366"/>
      <c r="AZ41" s="366"/>
      <c r="BA41" s="366"/>
      <c r="BB41" s="366"/>
      <c r="BC41" s="366"/>
      <c r="BD41" s="179"/>
      <c r="BE41" s="365" t="str">
        <f t="shared" si="1"/>
        <v/>
      </c>
      <c r="BF41" s="365"/>
      <c r="BG41" s="366"/>
      <c r="BH41" s="366"/>
      <c r="BI41" s="366"/>
      <c r="BJ41" s="366"/>
      <c r="BK41" s="366"/>
      <c r="BL41" s="366"/>
      <c r="BM41" s="366"/>
      <c r="BN41" s="366"/>
      <c r="BO41" s="366"/>
      <c r="BP41" s="366"/>
      <c r="BQ41" s="366"/>
      <c r="BR41" s="366"/>
      <c r="BS41" s="366"/>
      <c r="BT41" s="366"/>
      <c r="BU41" s="366"/>
      <c r="BV41" s="179"/>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9"/>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6"/>
    </row>
    <row r="42" spans="1:113" ht="32.25" customHeight="1" x14ac:dyDescent="0.15">
      <c r="B42" s="203"/>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9"/>
      <c r="U42" s="365" t="str">
        <f t="shared" si="4"/>
        <v/>
      </c>
      <c r="V42" s="365"/>
      <c r="W42" s="366"/>
      <c r="X42" s="366"/>
      <c r="Y42" s="366"/>
      <c r="Z42" s="366"/>
      <c r="AA42" s="366"/>
      <c r="AB42" s="366"/>
      <c r="AC42" s="366"/>
      <c r="AD42" s="366"/>
      <c r="AE42" s="366"/>
      <c r="AF42" s="366"/>
      <c r="AG42" s="366"/>
      <c r="AH42" s="366"/>
      <c r="AI42" s="366"/>
      <c r="AJ42" s="366"/>
      <c r="AK42" s="366"/>
      <c r="AL42" s="179"/>
      <c r="AM42" s="365" t="str">
        <f t="shared" si="0"/>
        <v/>
      </c>
      <c r="AN42" s="365"/>
      <c r="AO42" s="366"/>
      <c r="AP42" s="366"/>
      <c r="AQ42" s="366"/>
      <c r="AR42" s="366"/>
      <c r="AS42" s="366"/>
      <c r="AT42" s="366"/>
      <c r="AU42" s="366"/>
      <c r="AV42" s="366"/>
      <c r="AW42" s="366"/>
      <c r="AX42" s="366"/>
      <c r="AY42" s="366"/>
      <c r="AZ42" s="366"/>
      <c r="BA42" s="366"/>
      <c r="BB42" s="366"/>
      <c r="BC42" s="366"/>
      <c r="BD42" s="179"/>
      <c r="BE42" s="365" t="str">
        <f t="shared" si="1"/>
        <v/>
      </c>
      <c r="BF42" s="365"/>
      <c r="BG42" s="366"/>
      <c r="BH42" s="366"/>
      <c r="BI42" s="366"/>
      <c r="BJ42" s="366"/>
      <c r="BK42" s="366"/>
      <c r="BL42" s="366"/>
      <c r="BM42" s="366"/>
      <c r="BN42" s="366"/>
      <c r="BO42" s="366"/>
      <c r="BP42" s="366"/>
      <c r="BQ42" s="366"/>
      <c r="BR42" s="366"/>
      <c r="BS42" s="366"/>
      <c r="BT42" s="366"/>
      <c r="BU42" s="366"/>
      <c r="BV42" s="179"/>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9"/>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6"/>
    </row>
    <row r="43" spans="1:113" ht="32.25" customHeight="1" x14ac:dyDescent="0.15">
      <c r="B43" s="203"/>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9"/>
      <c r="U43" s="365" t="str">
        <f t="shared" si="4"/>
        <v/>
      </c>
      <c r="V43" s="365"/>
      <c r="W43" s="366"/>
      <c r="X43" s="366"/>
      <c r="Y43" s="366"/>
      <c r="Z43" s="366"/>
      <c r="AA43" s="366"/>
      <c r="AB43" s="366"/>
      <c r="AC43" s="366"/>
      <c r="AD43" s="366"/>
      <c r="AE43" s="366"/>
      <c r="AF43" s="366"/>
      <c r="AG43" s="366"/>
      <c r="AH43" s="366"/>
      <c r="AI43" s="366"/>
      <c r="AJ43" s="366"/>
      <c r="AK43" s="366"/>
      <c r="AL43" s="179"/>
      <c r="AM43" s="365" t="str">
        <f t="shared" si="0"/>
        <v/>
      </c>
      <c r="AN43" s="365"/>
      <c r="AO43" s="366"/>
      <c r="AP43" s="366"/>
      <c r="AQ43" s="366"/>
      <c r="AR43" s="366"/>
      <c r="AS43" s="366"/>
      <c r="AT43" s="366"/>
      <c r="AU43" s="366"/>
      <c r="AV43" s="366"/>
      <c r="AW43" s="366"/>
      <c r="AX43" s="366"/>
      <c r="AY43" s="366"/>
      <c r="AZ43" s="366"/>
      <c r="BA43" s="366"/>
      <c r="BB43" s="366"/>
      <c r="BC43" s="366"/>
      <c r="BD43" s="179"/>
      <c r="BE43" s="365" t="str">
        <f t="shared" si="1"/>
        <v/>
      </c>
      <c r="BF43" s="365"/>
      <c r="BG43" s="366"/>
      <c r="BH43" s="366"/>
      <c r="BI43" s="366"/>
      <c r="BJ43" s="366"/>
      <c r="BK43" s="366"/>
      <c r="BL43" s="366"/>
      <c r="BM43" s="366"/>
      <c r="BN43" s="366"/>
      <c r="BO43" s="366"/>
      <c r="BP43" s="366"/>
      <c r="BQ43" s="366"/>
      <c r="BR43" s="366"/>
      <c r="BS43" s="366"/>
      <c r="BT43" s="366"/>
      <c r="BU43" s="366"/>
      <c r="BV43" s="179"/>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9"/>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209</v>
      </c>
      <c r="E46" s="362" t="s">
        <v>210</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211</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212</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213</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214</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215</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216</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62" t="s">
        <v>217</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x14ac:dyDescent="0.15"/>
    <row r="55" spans="5:113" x14ac:dyDescent="0.15"/>
    <row r="56" spans="5:113" x14ac:dyDescent="0.15"/>
  </sheetData>
  <sheetProtection algorithmName="SHA-512" hashValue="o8Ptxx7pYzXRXUzFpxnuxfYqBlrqmfYJnWladCHTDr5fVVejoHv8tFL4TK3DvhKrWDdutKzRLYP7UaCfF7lO2w==" saltValue="NUZ8bsRkgfydbmIKCZn0k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49" t="s">
        <v>572</v>
      </c>
      <c r="D34" s="1149"/>
      <c r="E34" s="1150"/>
      <c r="F34" s="32">
        <v>1.67</v>
      </c>
      <c r="G34" s="33">
        <v>0.4</v>
      </c>
      <c r="H34" s="33">
        <v>3.45</v>
      </c>
      <c r="I34" s="33">
        <v>8.8000000000000007</v>
      </c>
      <c r="J34" s="34">
        <v>5.46</v>
      </c>
      <c r="K34" s="22"/>
      <c r="L34" s="22"/>
      <c r="M34" s="22"/>
      <c r="N34" s="22"/>
      <c r="O34" s="22"/>
      <c r="P34" s="22"/>
    </row>
    <row r="35" spans="1:16" ht="39" customHeight="1" x14ac:dyDescent="0.15">
      <c r="A35" s="22"/>
      <c r="B35" s="35"/>
      <c r="C35" s="1143" t="s">
        <v>573</v>
      </c>
      <c r="D35" s="1144"/>
      <c r="E35" s="1145"/>
      <c r="F35" s="36">
        <v>0.31</v>
      </c>
      <c r="G35" s="37">
        <v>0.37</v>
      </c>
      <c r="H35" s="37">
        <v>0</v>
      </c>
      <c r="I35" s="37">
        <v>0</v>
      </c>
      <c r="J35" s="38">
        <v>0.15</v>
      </c>
      <c r="K35" s="22"/>
      <c r="L35" s="22"/>
      <c r="M35" s="22"/>
      <c r="N35" s="22"/>
      <c r="O35" s="22"/>
      <c r="P35" s="22"/>
    </row>
    <row r="36" spans="1:16" ht="39" customHeight="1" x14ac:dyDescent="0.15">
      <c r="A36" s="22"/>
      <c r="B36" s="35"/>
      <c r="C36" s="1143" t="s">
        <v>574</v>
      </c>
      <c r="D36" s="1144"/>
      <c r="E36" s="1145"/>
      <c r="F36" s="36">
        <v>0</v>
      </c>
      <c r="G36" s="37">
        <v>0</v>
      </c>
      <c r="H36" s="37">
        <v>0</v>
      </c>
      <c r="I36" s="37">
        <v>0</v>
      </c>
      <c r="J36" s="38">
        <v>0.01</v>
      </c>
      <c r="K36" s="22"/>
      <c r="L36" s="22"/>
      <c r="M36" s="22"/>
      <c r="N36" s="22"/>
      <c r="O36" s="22"/>
      <c r="P36" s="22"/>
    </row>
    <row r="37" spans="1:16" ht="39" customHeight="1" x14ac:dyDescent="0.15">
      <c r="A37" s="22"/>
      <c r="B37" s="35"/>
      <c r="C37" s="1143" t="s">
        <v>575</v>
      </c>
      <c r="D37" s="1144"/>
      <c r="E37" s="1145"/>
      <c r="F37" s="36">
        <v>0</v>
      </c>
      <c r="G37" s="37">
        <v>0</v>
      </c>
      <c r="H37" s="37">
        <v>0</v>
      </c>
      <c r="I37" s="37">
        <v>0</v>
      </c>
      <c r="J37" s="38">
        <v>0</v>
      </c>
      <c r="K37" s="22"/>
      <c r="L37" s="22"/>
      <c r="M37" s="22"/>
      <c r="N37" s="22"/>
      <c r="O37" s="22"/>
      <c r="P37" s="22"/>
    </row>
    <row r="38" spans="1:16" ht="39" customHeight="1" x14ac:dyDescent="0.15">
      <c r="A38" s="22"/>
      <c r="B38" s="35"/>
      <c r="C38" s="1143" t="s">
        <v>576</v>
      </c>
      <c r="D38" s="1144"/>
      <c r="E38" s="1145"/>
      <c r="F38" s="36">
        <v>0</v>
      </c>
      <c r="G38" s="37">
        <v>0</v>
      </c>
      <c r="H38" s="37">
        <v>0</v>
      </c>
      <c r="I38" s="37">
        <v>0</v>
      </c>
      <c r="J38" s="38">
        <v>0</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577</v>
      </c>
      <c r="D42" s="1144"/>
      <c r="E42" s="1145"/>
      <c r="F42" s="36" t="s">
        <v>522</v>
      </c>
      <c r="G42" s="37" t="s">
        <v>522</v>
      </c>
      <c r="H42" s="37" t="s">
        <v>522</v>
      </c>
      <c r="I42" s="37" t="s">
        <v>522</v>
      </c>
      <c r="J42" s="38" t="s">
        <v>522</v>
      </c>
      <c r="K42" s="22"/>
      <c r="L42" s="22"/>
      <c r="M42" s="22"/>
      <c r="N42" s="22"/>
      <c r="O42" s="22"/>
      <c r="P42" s="22"/>
    </row>
    <row r="43" spans="1:16" ht="39" customHeight="1" thickBot="1" x14ac:dyDescent="0.2">
      <c r="A43" s="22"/>
      <c r="B43" s="40"/>
      <c r="C43" s="1146" t="s">
        <v>578</v>
      </c>
      <c r="D43" s="1147"/>
      <c r="E43" s="1148"/>
      <c r="F43" s="41">
        <v>0</v>
      </c>
      <c r="G43" s="42">
        <v>0</v>
      </c>
      <c r="H43" s="42">
        <v>0</v>
      </c>
      <c r="I43" s="42">
        <v>0</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aWvyBj9RSB4iz5V7XK/SfzZKoNZJhhu8U+8w1raCHDXs0RrPjd7bSK+kanJ/F7J9nd4R9e39Ujhdx5ncDYxvg==" saltValue="izZY5E4KBEsuyoLSuSXX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S61" sqref="S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4" t="s">
        <v>10</v>
      </c>
      <c r="C45" s="1175"/>
      <c r="D45" s="58"/>
      <c r="E45" s="1180" t="s">
        <v>11</v>
      </c>
      <c r="F45" s="1180"/>
      <c r="G45" s="1180"/>
      <c r="H45" s="1180"/>
      <c r="I45" s="1180"/>
      <c r="J45" s="1181"/>
      <c r="K45" s="59">
        <v>234</v>
      </c>
      <c r="L45" s="60">
        <v>235</v>
      </c>
      <c r="M45" s="60">
        <v>230</v>
      </c>
      <c r="N45" s="60">
        <v>246</v>
      </c>
      <c r="O45" s="61">
        <v>245</v>
      </c>
      <c r="P45" s="48"/>
      <c r="Q45" s="48"/>
      <c r="R45" s="48"/>
      <c r="S45" s="48"/>
      <c r="T45" s="48"/>
      <c r="U45" s="48"/>
    </row>
    <row r="46" spans="1:21" ht="30.75" customHeight="1" x14ac:dyDescent="0.15">
      <c r="A46" s="48"/>
      <c r="B46" s="1176"/>
      <c r="C46" s="1177"/>
      <c r="D46" s="62"/>
      <c r="E46" s="1153" t="s">
        <v>12</v>
      </c>
      <c r="F46" s="1153"/>
      <c r="G46" s="1153"/>
      <c r="H46" s="1153"/>
      <c r="I46" s="1153"/>
      <c r="J46" s="1154"/>
      <c r="K46" s="63" t="s">
        <v>522</v>
      </c>
      <c r="L46" s="64" t="s">
        <v>522</v>
      </c>
      <c r="M46" s="64" t="s">
        <v>522</v>
      </c>
      <c r="N46" s="64" t="s">
        <v>522</v>
      </c>
      <c r="O46" s="65" t="s">
        <v>522</v>
      </c>
      <c r="P46" s="48"/>
      <c r="Q46" s="48"/>
      <c r="R46" s="48"/>
      <c r="S46" s="48"/>
      <c r="T46" s="48"/>
      <c r="U46" s="48"/>
    </row>
    <row r="47" spans="1:21" ht="30.75" customHeight="1" x14ac:dyDescent="0.15">
      <c r="A47" s="48"/>
      <c r="B47" s="1176"/>
      <c r="C47" s="1177"/>
      <c r="D47" s="62"/>
      <c r="E47" s="1153" t="s">
        <v>13</v>
      </c>
      <c r="F47" s="1153"/>
      <c r="G47" s="1153"/>
      <c r="H47" s="1153"/>
      <c r="I47" s="1153"/>
      <c r="J47" s="1154"/>
      <c r="K47" s="63" t="s">
        <v>522</v>
      </c>
      <c r="L47" s="64" t="s">
        <v>522</v>
      </c>
      <c r="M47" s="64" t="s">
        <v>522</v>
      </c>
      <c r="N47" s="64" t="s">
        <v>522</v>
      </c>
      <c r="O47" s="65" t="s">
        <v>522</v>
      </c>
      <c r="P47" s="48"/>
      <c r="Q47" s="48"/>
      <c r="R47" s="48"/>
      <c r="S47" s="48"/>
      <c r="T47" s="48"/>
      <c r="U47" s="48"/>
    </row>
    <row r="48" spans="1:21" ht="30.75" customHeight="1" x14ac:dyDescent="0.15">
      <c r="A48" s="48"/>
      <c r="B48" s="1176"/>
      <c r="C48" s="1177"/>
      <c r="D48" s="62"/>
      <c r="E48" s="1153" t="s">
        <v>14</v>
      </c>
      <c r="F48" s="1153"/>
      <c r="G48" s="1153"/>
      <c r="H48" s="1153"/>
      <c r="I48" s="1153"/>
      <c r="J48" s="1154"/>
      <c r="K48" s="63">
        <v>28</v>
      </c>
      <c r="L48" s="64">
        <v>26</v>
      </c>
      <c r="M48" s="64">
        <v>28</v>
      </c>
      <c r="N48" s="64">
        <v>31</v>
      </c>
      <c r="O48" s="65">
        <v>31</v>
      </c>
      <c r="P48" s="48"/>
      <c r="Q48" s="48"/>
      <c r="R48" s="48"/>
      <c r="S48" s="48"/>
      <c r="T48" s="48"/>
      <c r="U48" s="48"/>
    </row>
    <row r="49" spans="1:21" ht="30.75" customHeight="1" x14ac:dyDescent="0.15">
      <c r="A49" s="48"/>
      <c r="B49" s="1176"/>
      <c r="C49" s="1177"/>
      <c r="D49" s="62"/>
      <c r="E49" s="1153" t="s">
        <v>15</v>
      </c>
      <c r="F49" s="1153"/>
      <c r="G49" s="1153"/>
      <c r="H49" s="1153"/>
      <c r="I49" s="1153"/>
      <c r="J49" s="1154"/>
      <c r="K49" s="63">
        <v>22</v>
      </c>
      <c r="L49" s="64">
        <v>22</v>
      </c>
      <c r="M49" s="64">
        <v>22</v>
      </c>
      <c r="N49" s="64">
        <v>20</v>
      </c>
      <c r="O49" s="65">
        <v>6</v>
      </c>
      <c r="P49" s="48"/>
      <c r="Q49" s="48"/>
      <c r="R49" s="48"/>
      <c r="S49" s="48"/>
      <c r="T49" s="48"/>
      <c r="U49" s="48"/>
    </row>
    <row r="50" spans="1:21" ht="30.75" customHeight="1" x14ac:dyDescent="0.15">
      <c r="A50" s="48"/>
      <c r="B50" s="1176"/>
      <c r="C50" s="1177"/>
      <c r="D50" s="62"/>
      <c r="E50" s="1153" t="s">
        <v>16</v>
      </c>
      <c r="F50" s="1153"/>
      <c r="G50" s="1153"/>
      <c r="H50" s="1153"/>
      <c r="I50" s="1153"/>
      <c r="J50" s="1154"/>
      <c r="K50" s="63" t="s">
        <v>522</v>
      </c>
      <c r="L50" s="64" t="s">
        <v>522</v>
      </c>
      <c r="M50" s="64" t="s">
        <v>522</v>
      </c>
      <c r="N50" s="64" t="s">
        <v>522</v>
      </c>
      <c r="O50" s="65" t="s">
        <v>522</v>
      </c>
      <c r="P50" s="48"/>
      <c r="Q50" s="48"/>
      <c r="R50" s="48"/>
      <c r="S50" s="48"/>
      <c r="T50" s="48"/>
      <c r="U50" s="48"/>
    </row>
    <row r="51" spans="1:21" ht="30.75" customHeight="1" x14ac:dyDescent="0.15">
      <c r="A51" s="48"/>
      <c r="B51" s="1178"/>
      <c r="C51" s="1179"/>
      <c r="D51" s="66"/>
      <c r="E51" s="1153" t="s">
        <v>17</v>
      </c>
      <c r="F51" s="1153"/>
      <c r="G51" s="1153"/>
      <c r="H51" s="1153"/>
      <c r="I51" s="1153"/>
      <c r="J51" s="1154"/>
      <c r="K51" s="63" t="s">
        <v>522</v>
      </c>
      <c r="L51" s="64" t="s">
        <v>522</v>
      </c>
      <c r="M51" s="64" t="s">
        <v>522</v>
      </c>
      <c r="N51" s="64" t="s">
        <v>522</v>
      </c>
      <c r="O51" s="65" t="s">
        <v>522</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208</v>
      </c>
      <c r="L52" s="64">
        <v>206</v>
      </c>
      <c r="M52" s="64">
        <v>204</v>
      </c>
      <c r="N52" s="64">
        <v>220</v>
      </c>
      <c r="O52" s="65">
        <v>214</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76</v>
      </c>
      <c r="L53" s="69">
        <v>77</v>
      </c>
      <c r="M53" s="69">
        <v>76</v>
      </c>
      <c r="N53" s="69">
        <v>77</v>
      </c>
      <c r="O53" s="70">
        <v>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59" t="s">
        <v>25</v>
      </c>
      <c r="C58" s="1160"/>
      <c r="D58" s="1165" t="s">
        <v>26</v>
      </c>
      <c r="E58" s="1166"/>
      <c r="F58" s="1166"/>
      <c r="G58" s="1166"/>
      <c r="H58" s="1166"/>
      <c r="I58" s="1166"/>
      <c r="J58" s="1167"/>
      <c r="K58" s="83"/>
      <c r="L58" s="84"/>
      <c r="M58" s="84"/>
      <c r="N58" s="84"/>
      <c r="O58" s="85"/>
    </row>
    <row r="59" spans="1:21" ht="31.5" customHeight="1" x14ac:dyDescent="0.15">
      <c r="B59" s="1161"/>
      <c r="C59" s="1162"/>
      <c r="D59" s="1168" t="s">
        <v>27</v>
      </c>
      <c r="E59" s="1169"/>
      <c r="F59" s="1169"/>
      <c r="G59" s="1169"/>
      <c r="H59" s="1169"/>
      <c r="I59" s="1169"/>
      <c r="J59" s="1170"/>
      <c r="K59" s="86"/>
      <c r="L59" s="87"/>
      <c r="M59" s="87"/>
      <c r="N59" s="87"/>
      <c r="O59" s="88"/>
    </row>
    <row r="60" spans="1:21" ht="31.5" customHeight="1" thickBot="1" x14ac:dyDescent="0.2">
      <c r="B60" s="1163"/>
      <c r="C60" s="1164"/>
      <c r="D60" s="1171" t="s">
        <v>28</v>
      </c>
      <c r="E60" s="1172"/>
      <c r="F60" s="1172"/>
      <c r="G60" s="1172"/>
      <c r="H60" s="1172"/>
      <c r="I60" s="1172"/>
      <c r="J60" s="117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qDFsWr0xE1LbJgSCF3Txt2jX+/aa49Vdx3Zokl/IFP4CyIodUvuq+IfIy7+E820TCSb7nUsWzvK8eV9MGlmw==" saltValue="x54QjBFP31bfkX0QJO5IG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N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564</v>
      </c>
      <c r="J40" s="103" t="s">
        <v>565</v>
      </c>
      <c r="K40" s="103" t="s">
        <v>566</v>
      </c>
      <c r="L40" s="103" t="s">
        <v>567</v>
      </c>
      <c r="M40" s="104" t="s">
        <v>568</v>
      </c>
    </row>
    <row r="41" spans="2:13" ht="27.75" customHeight="1" x14ac:dyDescent="0.15">
      <c r="B41" s="1194" t="s">
        <v>31</v>
      </c>
      <c r="C41" s="1195"/>
      <c r="D41" s="105"/>
      <c r="E41" s="1196" t="s">
        <v>32</v>
      </c>
      <c r="F41" s="1196"/>
      <c r="G41" s="1196"/>
      <c r="H41" s="1197"/>
      <c r="I41" s="353">
        <v>2402</v>
      </c>
      <c r="J41" s="354">
        <v>2306</v>
      </c>
      <c r="K41" s="354">
        <v>2281</v>
      </c>
      <c r="L41" s="354">
        <v>2351</v>
      </c>
      <c r="M41" s="355">
        <v>2246</v>
      </c>
    </row>
    <row r="42" spans="2:13" ht="27.75" customHeight="1" x14ac:dyDescent="0.15">
      <c r="B42" s="1184"/>
      <c r="C42" s="1185"/>
      <c r="D42" s="106"/>
      <c r="E42" s="1188" t="s">
        <v>33</v>
      </c>
      <c r="F42" s="1188"/>
      <c r="G42" s="1188"/>
      <c r="H42" s="1189"/>
      <c r="I42" s="356" t="s">
        <v>522</v>
      </c>
      <c r="J42" s="357" t="s">
        <v>522</v>
      </c>
      <c r="K42" s="357" t="s">
        <v>522</v>
      </c>
      <c r="L42" s="357" t="s">
        <v>522</v>
      </c>
      <c r="M42" s="358" t="s">
        <v>522</v>
      </c>
    </row>
    <row r="43" spans="2:13" ht="27.75" customHeight="1" x14ac:dyDescent="0.15">
      <c r="B43" s="1184"/>
      <c r="C43" s="1185"/>
      <c r="D43" s="106"/>
      <c r="E43" s="1188" t="s">
        <v>34</v>
      </c>
      <c r="F43" s="1188"/>
      <c r="G43" s="1188"/>
      <c r="H43" s="1189"/>
      <c r="I43" s="356">
        <v>334</v>
      </c>
      <c r="J43" s="357">
        <v>326</v>
      </c>
      <c r="K43" s="357">
        <v>336</v>
      </c>
      <c r="L43" s="357">
        <v>318</v>
      </c>
      <c r="M43" s="358">
        <v>341</v>
      </c>
    </row>
    <row r="44" spans="2:13" ht="27.75" customHeight="1" x14ac:dyDescent="0.15">
      <c r="B44" s="1184"/>
      <c r="C44" s="1185"/>
      <c r="D44" s="106"/>
      <c r="E44" s="1188" t="s">
        <v>35</v>
      </c>
      <c r="F44" s="1188"/>
      <c r="G44" s="1188"/>
      <c r="H44" s="1189"/>
      <c r="I44" s="356">
        <v>75</v>
      </c>
      <c r="J44" s="357">
        <v>54</v>
      </c>
      <c r="K44" s="357">
        <v>29</v>
      </c>
      <c r="L44" s="357">
        <v>11</v>
      </c>
      <c r="M44" s="358">
        <v>6</v>
      </c>
    </row>
    <row r="45" spans="2:13" ht="27.75" customHeight="1" x14ac:dyDescent="0.15">
      <c r="B45" s="1184"/>
      <c r="C45" s="1185"/>
      <c r="D45" s="106"/>
      <c r="E45" s="1188" t="s">
        <v>36</v>
      </c>
      <c r="F45" s="1188"/>
      <c r="G45" s="1188"/>
      <c r="H45" s="1189"/>
      <c r="I45" s="356">
        <v>300</v>
      </c>
      <c r="J45" s="357">
        <v>261</v>
      </c>
      <c r="K45" s="357">
        <v>289</v>
      </c>
      <c r="L45" s="357">
        <v>280</v>
      </c>
      <c r="M45" s="358">
        <v>288</v>
      </c>
    </row>
    <row r="46" spans="2:13" ht="27.75" customHeight="1" x14ac:dyDescent="0.15">
      <c r="B46" s="1184"/>
      <c r="C46" s="1185"/>
      <c r="D46" s="107"/>
      <c r="E46" s="1188" t="s">
        <v>37</v>
      </c>
      <c r="F46" s="1188"/>
      <c r="G46" s="1188"/>
      <c r="H46" s="1189"/>
      <c r="I46" s="356" t="s">
        <v>522</v>
      </c>
      <c r="J46" s="357" t="s">
        <v>522</v>
      </c>
      <c r="K46" s="357" t="s">
        <v>522</v>
      </c>
      <c r="L46" s="357" t="s">
        <v>522</v>
      </c>
      <c r="M46" s="358" t="s">
        <v>522</v>
      </c>
    </row>
    <row r="47" spans="2:13" ht="27.75" customHeight="1" x14ac:dyDescent="0.15">
      <c r="B47" s="1184"/>
      <c r="C47" s="1185"/>
      <c r="D47" s="108"/>
      <c r="E47" s="1198" t="s">
        <v>38</v>
      </c>
      <c r="F47" s="1199"/>
      <c r="G47" s="1199"/>
      <c r="H47" s="1200"/>
      <c r="I47" s="356" t="s">
        <v>522</v>
      </c>
      <c r="J47" s="357" t="s">
        <v>522</v>
      </c>
      <c r="K47" s="357" t="s">
        <v>522</v>
      </c>
      <c r="L47" s="357" t="s">
        <v>522</v>
      </c>
      <c r="M47" s="358" t="s">
        <v>522</v>
      </c>
    </row>
    <row r="48" spans="2:13" ht="27.75" customHeight="1" x14ac:dyDescent="0.15">
      <c r="B48" s="1184"/>
      <c r="C48" s="1185"/>
      <c r="D48" s="106"/>
      <c r="E48" s="1188" t="s">
        <v>39</v>
      </c>
      <c r="F48" s="1188"/>
      <c r="G48" s="1188"/>
      <c r="H48" s="1189"/>
      <c r="I48" s="356" t="s">
        <v>522</v>
      </c>
      <c r="J48" s="357" t="s">
        <v>522</v>
      </c>
      <c r="K48" s="357" t="s">
        <v>522</v>
      </c>
      <c r="L48" s="357" t="s">
        <v>522</v>
      </c>
      <c r="M48" s="358" t="s">
        <v>522</v>
      </c>
    </row>
    <row r="49" spans="2:13" ht="27.75" customHeight="1" x14ac:dyDescent="0.15">
      <c r="B49" s="1186"/>
      <c r="C49" s="1187"/>
      <c r="D49" s="106"/>
      <c r="E49" s="1188" t="s">
        <v>40</v>
      </c>
      <c r="F49" s="1188"/>
      <c r="G49" s="1188"/>
      <c r="H49" s="1189"/>
      <c r="I49" s="356" t="s">
        <v>522</v>
      </c>
      <c r="J49" s="357" t="s">
        <v>522</v>
      </c>
      <c r="K49" s="357" t="s">
        <v>522</v>
      </c>
      <c r="L49" s="357" t="s">
        <v>522</v>
      </c>
      <c r="M49" s="358" t="s">
        <v>522</v>
      </c>
    </row>
    <row r="50" spans="2:13" ht="27.75" customHeight="1" x14ac:dyDescent="0.15">
      <c r="B50" s="1182" t="s">
        <v>41</v>
      </c>
      <c r="C50" s="1183"/>
      <c r="D50" s="109"/>
      <c r="E50" s="1188" t="s">
        <v>42</v>
      </c>
      <c r="F50" s="1188"/>
      <c r="G50" s="1188"/>
      <c r="H50" s="1189"/>
      <c r="I50" s="356">
        <v>1298</v>
      </c>
      <c r="J50" s="357">
        <v>1198</v>
      </c>
      <c r="K50" s="357">
        <v>1006</v>
      </c>
      <c r="L50" s="357">
        <v>1373</v>
      </c>
      <c r="M50" s="358">
        <v>1444</v>
      </c>
    </row>
    <row r="51" spans="2:13" ht="27.75" customHeight="1" x14ac:dyDescent="0.15">
      <c r="B51" s="1184"/>
      <c r="C51" s="1185"/>
      <c r="D51" s="106"/>
      <c r="E51" s="1188" t="s">
        <v>43</v>
      </c>
      <c r="F51" s="1188"/>
      <c r="G51" s="1188"/>
      <c r="H51" s="1189"/>
      <c r="I51" s="356">
        <v>374</v>
      </c>
      <c r="J51" s="357">
        <v>359</v>
      </c>
      <c r="K51" s="357">
        <v>376</v>
      </c>
      <c r="L51" s="357">
        <v>388</v>
      </c>
      <c r="M51" s="358">
        <v>374</v>
      </c>
    </row>
    <row r="52" spans="2:13" ht="27.75" customHeight="1" x14ac:dyDescent="0.15">
      <c r="B52" s="1186"/>
      <c r="C52" s="1187"/>
      <c r="D52" s="106"/>
      <c r="E52" s="1188" t="s">
        <v>44</v>
      </c>
      <c r="F52" s="1188"/>
      <c r="G52" s="1188"/>
      <c r="H52" s="1189"/>
      <c r="I52" s="356">
        <v>1782</v>
      </c>
      <c r="J52" s="357">
        <v>1723</v>
      </c>
      <c r="K52" s="357">
        <v>1669</v>
      </c>
      <c r="L52" s="357">
        <v>1685</v>
      </c>
      <c r="M52" s="358">
        <v>1621</v>
      </c>
    </row>
    <row r="53" spans="2:13" ht="27.75" customHeight="1" thickBot="1" x14ac:dyDescent="0.2">
      <c r="B53" s="1190" t="s">
        <v>45</v>
      </c>
      <c r="C53" s="1191"/>
      <c r="D53" s="110"/>
      <c r="E53" s="1192" t="s">
        <v>46</v>
      </c>
      <c r="F53" s="1192"/>
      <c r="G53" s="1192"/>
      <c r="H53" s="1193"/>
      <c r="I53" s="359">
        <v>-343</v>
      </c>
      <c r="J53" s="360">
        <v>-333</v>
      </c>
      <c r="K53" s="360">
        <v>-116</v>
      </c>
      <c r="L53" s="360">
        <v>-487</v>
      </c>
      <c r="M53" s="361">
        <v>-559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xEye4PC3S1VnsRhdq1j+5361iLm6y7migsLs5cKOyQCdsj/+mBjPhpuNHzJZEQPJV3qdXTcN75fCqBVjxXDyhw==" saltValue="Ou5v8oPfXIfYcvwC/OCI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3"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06" t="s">
        <v>49</v>
      </c>
      <c r="D55" s="1206"/>
      <c r="E55" s="1207"/>
      <c r="F55" s="122">
        <v>208</v>
      </c>
      <c r="G55" s="122">
        <v>333</v>
      </c>
      <c r="H55" s="123">
        <v>333</v>
      </c>
    </row>
    <row r="56" spans="2:8" ht="52.5" customHeight="1" x14ac:dyDescent="0.15">
      <c r="B56" s="124"/>
      <c r="C56" s="1208" t="s">
        <v>50</v>
      </c>
      <c r="D56" s="1208"/>
      <c r="E56" s="1209"/>
      <c r="F56" s="125">
        <v>53</v>
      </c>
      <c r="G56" s="125">
        <v>137</v>
      </c>
      <c r="H56" s="126">
        <v>137</v>
      </c>
    </row>
    <row r="57" spans="2:8" ht="53.25" customHeight="1" x14ac:dyDescent="0.15">
      <c r="B57" s="124"/>
      <c r="C57" s="1210" t="s">
        <v>51</v>
      </c>
      <c r="D57" s="1210"/>
      <c r="E57" s="1211"/>
      <c r="F57" s="127">
        <v>734</v>
      </c>
      <c r="G57" s="127">
        <v>886</v>
      </c>
      <c r="H57" s="128">
        <v>956</v>
      </c>
    </row>
    <row r="58" spans="2:8" ht="45.75" customHeight="1" x14ac:dyDescent="0.15">
      <c r="B58" s="129"/>
      <c r="C58" s="1201" t="s">
        <v>598</v>
      </c>
      <c r="D58" s="1202"/>
      <c r="E58" s="1203"/>
      <c r="F58" s="130">
        <v>380</v>
      </c>
      <c r="G58" s="130">
        <v>531</v>
      </c>
      <c r="H58" s="131">
        <v>598</v>
      </c>
    </row>
    <row r="59" spans="2:8" ht="45.75" customHeight="1" x14ac:dyDescent="0.15">
      <c r="B59" s="129"/>
      <c r="C59" s="1201" t="s">
        <v>599</v>
      </c>
      <c r="D59" s="1202"/>
      <c r="E59" s="1203"/>
      <c r="F59" s="130">
        <v>136</v>
      </c>
      <c r="G59" s="130">
        <v>136</v>
      </c>
      <c r="H59" s="131">
        <v>136</v>
      </c>
    </row>
    <row r="60" spans="2:8" ht="45.75" customHeight="1" x14ac:dyDescent="0.15">
      <c r="B60" s="129"/>
      <c r="C60" s="1201" t="s">
        <v>600</v>
      </c>
      <c r="D60" s="1202"/>
      <c r="E60" s="1203"/>
      <c r="F60" s="130">
        <v>57</v>
      </c>
      <c r="G60" s="130">
        <v>58</v>
      </c>
      <c r="H60" s="131">
        <v>60</v>
      </c>
    </row>
    <row r="61" spans="2:8" ht="45.75" customHeight="1" x14ac:dyDescent="0.15">
      <c r="B61" s="129"/>
      <c r="C61" s="1201" t="s">
        <v>601</v>
      </c>
      <c r="D61" s="1202"/>
      <c r="E61" s="1203"/>
      <c r="F61" s="130">
        <v>51</v>
      </c>
      <c r="G61" s="130">
        <v>58</v>
      </c>
      <c r="H61" s="131">
        <v>52</v>
      </c>
    </row>
    <row r="62" spans="2:8" ht="45.75" customHeight="1" thickBot="1" x14ac:dyDescent="0.2">
      <c r="B62" s="132"/>
      <c r="C62" s="1201" t="s">
        <v>602</v>
      </c>
      <c r="D62" s="1202"/>
      <c r="E62" s="1203"/>
      <c r="F62" s="130">
        <v>53</v>
      </c>
      <c r="G62" s="130">
        <v>52</v>
      </c>
      <c r="H62" s="131">
        <v>49</v>
      </c>
    </row>
    <row r="63" spans="2:8" ht="52.5" customHeight="1" thickBot="1" x14ac:dyDescent="0.2">
      <c r="B63" s="133"/>
      <c r="C63" s="1204" t="s">
        <v>52</v>
      </c>
      <c r="D63" s="1204"/>
      <c r="E63" s="1205"/>
      <c r="F63" s="134">
        <v>994</v>
      </c>
      <c r="G63" s="134">
        <v>1357</v>
      </c>
      <c r="H63" s="135">
        <v>1427</v>
      </c>
    </row>
    <row r="64" spans="2:8" x14ac:dyDescent="0.15"/>
  </sheetData>
  <sheetProtection algorithmName="SHA-512" hashValue="kL8GgLVqNj/j8A4iXxdYlNpZ1k91Mq63x3g/saGAhIIeF10aIgcXSTyY5f/mf+b55uCDKt2DTruQ3O1rjGO79Q==" saltValue="aiu/UmqlcseTbNL32MKp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561</v>
      </c>
      <c r="G2" s="149"/>
      <c r="H2" s="150"/>
    </row>
    <row r="3" spans="1:8" x14ac:dyDescent="0.15">
      <c r="A3" s="146" t="s">
        <v>554</v>
      </c>
      <c r="B3" s="151"/>
      <c r="C3" s="152"/>
      <c r="D3" s="153">
        <v>209635</v>
      </c>
      <c r="E3" s="154"/>
      <c r="F3" s="155">
        <v>271581</v>
      </c>
      <c r="G3" s="156"/>
      <c r="H3" s="157"/>
    </row>
    <row r="4" spans="1:8" x14ac:dyDescent="0.15">
      <c r="A4" s="158"/>
      <c r="B4" s="159"/>
      <c r="C4" s="160"/>
      <c r="D4" s="161">
        <v>115384</v>
      </c>
      <c r="E4" s="162"/>
      <c r="F4" s="163">
        <v>117844</v>
      </c>
      <c r="G4" s="164"/>
      <c r="H4" s="165"/>
    </row>
    <row r="5" spans="1:8" x14ac:dyDescent="0.15">
      <c r="A5" s="146" t="s">
        <v>556</v>
      </c>
      <c r="B5" s="151"/>
      <c r="C5" s="152"/>
      <c r="D5" s="153">
        <v>180527</v>
      </c>
      <c r="E5" s="154"/>
      <c r="F5" s="155">
        <v>268375</v>
      </c>
      <c r="G5" s="156"/>
      <c r="H5" s="157"/>
    </row>
    <row r="6" spans="1:8" x14ac:dyDescent="0.15">
      <c r="A6" s="158"/>
      <c r="B6" s="159"/>
      <c r="C6" s="160"/>
      <c r="D6" s="161">
        <v>82970</v>
      </c>
      <c r="E6" s="162"/>
      <c r="F6" s="163">
        <v>119602</v>
      </c>
      <c r="G6" s="164"/>
      <c r="H6" s="165"/>
    </row>
    <row r="7" spans="1:8" x14ac:dyDescent="0.15">
      <c r="A7" s="146" t="s">
        <v>557</v>
      </c>
      <c r="B7" s="151"/>
      <c r="C7" s="152"/>
      <c r="D7" s="153">
        <v>340454</v>
      </c>
      <c r="E7" s="154"/>
      <c r="F7" s="155">
        <v>301035</v>
      </c>
      <c r="G7" s="156"/>
      <c r="H7" s="157"/>
    </row>
    <row r="8" spans="1:8" x14ac:dyDescent="0.15">
      <c r="A8" s="158"/>
      <c r="B8" s="159"/>
      <c r="C8" s="160"/>
      <c r="D8" s="161">
        <v>147087</v>
      </c>
      <c r="E8" s="162"/>
      <c r="F8" s="163">
        <v>154376</v>
      </c>
      <c r="G8" s="164"/>
      <c r="H8" s="165"/>
    </row>
    <row r="9" spans="1:8" x14ac:dyDescent="0.15">
      <c r="A9" s="146" t="s">
        <v>558</v>
      </c>
      <c r="B9" s="151"/>
      <c r="C9" s="152"/>
      <c r="D9" s="153">
        <v>437487</v>
      </c>
      <c r="E9" s="154"/>
      <c r="F9" s="155">
        <v>277467</v>
      </c>
      <c r="G9" s="156"/>
      <c r="H9" s="157"/>
    </row>
    <row r="10" spans="1:8" x14ac:dyDescent="0.15">
      <c r="A10" s="158"/>
      <c r="B10" s="159"/>
      <c r="C10" s="160"/>
      <c r="D10" s="161">
        <v>223806</v>
      </c>
      <c r="E10" s="162"/>
      <c r="F10" s="163">
        <v>128378</v>
      </c>
      <c r="G10" s="164"/>
      <c r="H10" s="165"/>
    </row>
    <row r="11" spans="1:8" x14ac:dyDescent="0.15">
      <c r="A11" s="146" t="s">
        <v>559</v>
      </c>
      <c r="B11" s="151"/>
      <c r="C11" s="152"/>
      <c r="D11" s="153">
        <v>200889</v>
      </c>
      <c r="E11" s="154"/>
      <c r="F11" s="155">
        <v>282256</v>
      </c>
      <c r="G11" s="156"/>
      <c r="H11" s="157"/>
    </row>
    <row r="12" spans="1:8" x14ac:dyDescent="0.15">
      <c r="A12" s="158"/>
      <c r="B12" s="159"/>
      <c r="C12" s="166"/>
      <c r="D12" s="161">
        <v>93465</v>
      </c>
      <c r="E12" s="162"/>
      <c r="F12" s="163">
        <v>145453</v>
      </c>
      <c r="G12" s="164"/>
      <c r="H12" s="165"/>
    </row>
    <row r="13" spans="1:8" x14ac:dyDescent="0.15">
      <c r="A13" s="146"/>
      <c r="B13" s="151"/>
      <c r="C13" s="167"/>
      <c r="D13" s="168">
        <v>273798</v>
      </c>
      <c r="E13" s="169"/>
      <c r="F13" s="170">
        <v>280143</v>
      </c>
      <c r="G13" s="171"/>
      <c r="H13" s="157"/>
    </row>
    <row r="14" spans="1:8" x14ac:dyDescent="0.15">
      <c r="A14" s="158"/>
      <c r="B14" s="159"/>
      <c r="C14" s="160"/>
      <c r="D14" s="161">
        <v>132542</v>
      </c>
      <c r="E14" s="162"/>
      <c r="F14" s="163">
        <v>133131</v>
      </c>
      <c r="G14" s="164"/>
      <c r="H14" s="165"/>
    </row>
    <row r="17" spans="1:11" x14ac:dyDescent="0.15">
      <c r="A17" s="142" t="s">
        <v>54</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55</v>
      </c>
      <c r="B19" s="172">
        <f>ROUND(VALUE(SUBSTITUTE(実質収支比率等に係る経年分析!F$48,"▲","-")),2)</f>
        <v>1.67</v>
      </c>
      <c r="C19" s="172">
        <f>ROUND(VALUE(SUBSTITUTE(実質収支比率等に係る経年分析!G$48,"▲","-")),2)</f>
        <v>0.4</v>
      </c>
      <c r="D19" s="172">
        <f>ROUND(VALUE(SUBSTITUTE(実質収支比率等に係る経年分析!H$48,"▲","-")),2)</f>
        <v>3.45</v>
      </c>
      <c r="E19" s="172">
        <f>ROUND(VALUE(SUBSTITUTE(実質収支比率等に係る経年分析!I$48,"▲","-")),2)</f>
        <v>8.8000000000000007</v>
      </c>
      <c r="F19" s="172">
        <f>ROUND(VALUE(SUBSTITUTE(実質収支比率等に係る経年分析!J$48,"▲","-")),2)</f>
        <v>5.47</v>
      </c>
    </row>
    <row r="20" spans="1:11" x14ac:dyDescent="0.15">
      <c r="A20" s="172" t="s">
        <v>56</v>
      </c>
      <c r="B20" s="172">
        <f>ROUND(VALUE(SUBSTITUTE(実質収支比率等に係る経年分析!F$47,"▲","-")),2)</f>
        <v>12.74</v>
      </c>
      <c r="C20" s="172">
        <f>ROUND(VALUE(SUBSTITUTE(実質収支比率等に係る経年分析!G$47,"▲","-")),2)</f>
        <v>13.5</v>
      </c>
      <c r="D20" s="172">
        <f>ROUND(VALUE(SUBSTITUTE(実質収支比率等に係る経年分析!H$47,"▲","-")),2)</f>
        <v>15.01</v>
      </c>
      <c r="E20" s="172">
        <f>ROUND(VALUE(SUBSTITUTE(実質収支比率等に係る経年分析!I$47,"▲","-")),2)</f>
        <v>21.98</v>
      </c>
      <c r="F20" s="172">
        <f>ROUND(VALUE(SUBSTITUTE(実質収支比率等に係る経年分析!J$47,"▲","-")),2)</f>
        <v>22.52</v>
      </c>
    </row>
    <row r="21" spans="1:11" x14ac:dyDescent="0.15">
      <c r="A21" s="172" t="s">
        <v>57</v>
      </c>
      <c r="B21" s="172">
        <f>IF(ISNUMBER(VALUE(SUBSTITUTE(実質収支比率等に係る経年分析!F$49,"▲","-"))),ROUND(VALUE(SUBSTITUTE(実質収支比率等に係る経年分析!F$49,"▲","-")),2),NA())</f>
        <v>-16.89</v>
      </c>
      <c r="C21" s="172">
        <f>IF(ISNUMBER(VALUE(SUBSTITUTE(実質収支比率等に係る経年分析!G$49,"▲","-"))),ROUND(VALUE(SUBSTITUTE(実質収支比率等に係る経年分析!G$49,"▲","-")),2),NA())</f>
        <v>-0.43</v>
      </c>
      <c r="D21" s="172">
        <f>IF(ISNUMBER(VALUE(SUBSTITUTE(実質収支比率等に係る経年分析!H$49,"▲","-"))),ROUND(VALUE(SUBSTITUTE(実質収支比率等に係る経年分析!H$49,"▲","-")),2),NA())</f>
        <v>5.23</v>
      </c>
      <c r="E21" s="172">
        <f>IF(ISNUMBER(VALUE(SUBSTITUTE(実質収支比率等に係る経年分析!I$49,"▲","-"))),ROUND(VALUE(SUBSTITUTE(実質収支比率等に係る経年分析!I$49,"▲","-")),2),NA())</f>
        <v>13.95</v>
      </c>
      <c r="F21" s="172">
        <f>IF(ISNUMBER(VALUE(SUBSTITUTE(実質収支比率等に係る経年分析!J$49,"▲","-"))),ROUND(VALUE(SUBSTITUTE(実質収支比率等に係る経年分析!J$49,"▲","-")),2),NA())</f>
        <v>-3.55</v>
      </c>
    </row>
    <row r="24" spans="1:11" x14ac:dyDescent="0.15">
      <c r="A24" s="142" t="s">
        <v>58</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59</v>
      </c>
      <c r="C26" s="173" t="s">
        <v>60</v>
      </c>
      <c r="D26" s="173" t="s">
        <v>59</v>
      </c>
      <c r="E26" s="173" t="s">
        <v>60</v>
      </c>
      <c r="F26" s="173" t="s">
        <v>59</v>
      </c>
      <c r="G26" s="173" t="s">
        <v>60</v>
      </c>
      <c r="H26" s="173" t="s">
        <v>59</v>
      </c>
      <c r="I26" s="173" t="s">
        <v>60</v>
      </c>
      <c r="J26" s="173" t="s">
        <v>59</v>
      </c>
      <c r="K26" s="173" t="s">
        <v>60</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15">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15">
      <c r="A31" s="173" t="e">
        <f>IF(連結実質赤字比率に係る赤字・黒字の構成分析!C$39="",NA(),連結実質赤字比率に係る赤字・黒字の構成分析!C$39)</f>
        <v>#N/A</v>
      </c>
      <c r="B31" s="173" t="e">
        <f>IF(ROUND(VALUE(SUBSTITUTE(連結実質赤字比率に係る赤字・黒字の構成分析!F$39,"▲", "-")), 2) &lt; 0, ABS(ROUND(VALUE(SUBSTITUTE(連結実質赤字比率に係る赤字・黒字の構成分析!F$39,"▲", "-")), 2)), NA())</f>
        <v>#VALUE!</v>
      </c>
      <c r="C31" s="173" t="e">
        <f>IF(ROUND(VALUE(SUBSTITUTE(連結実質赤字比率に係る赤字・黒字の構成分析!F$39,"▲", "-")), 2) &gt;= 0, ABS(ROUND(VALUE(SUBSTITUTE(連結実質赤字比率に係る赤字・黒字の構成分析!F$39,"▲", "-")), 2)), NA())</f>
        <v>#VALUE!</v>
      </c>
      <c r="D31" s="173" t="e">
        <f>IF(ROUND(VALUE(SUBSTITUTE(連結実質赤字比率に係る赤字・黒字の構成分析!G$39,"▲", "-")), 2) &lt; 0, ABS(ROUND(VALUE(SUBSTITUTE(連結実質赤字比率に係る赤字・黒字の構成分析!G$39,"▲", "-")), 2)), NA())</f>
        <v>#VALUE!</v>
      </c>
      <c r="E31" s="173" t="e">
        <f>IF(ROUND(VALUE(SUBSTITUTE(連結実質赤字比率に係る赤字・黒字の構成分析!G$39,"▲", "-")), 2) &gt;= 0, ABS(ROUND(VALUE(SUBSTITUTE(連結実質赤字比率に係る赤字・黒字の構成分析!G$39,"▲", "-")), 2)), NA())</f>
        <v>#VALUE!</v>
      </c>
      <c r="F31" s="173" t="e">
        <f>IF(ROUND(VALUE(SUBSTITUTE(連結実質赤字比率に係る赤字・黒字の構成分析!H$39,"▲", "-")), 2) &lt; 0, ABS(ROUND(VALUE(SUBSTITUTE(連結実質赤字比率に係る赤字・黒字の構成分析!H$39,"▲", "-")), 2)), NA())</f>
        <v>#VALUE!</v>
      </c>
      <c r="G31" s="173" t="e">
        <f>IF(ROUND(VALUE(SUBSTITUTE(連結実質赤字比率に係る赤字・黒字の構成分析!H$39,"▲", "-")), 2) &gt;= 0, ABS(ROUND(VALUE(SUBSTITUTE(連結実質赤字比率に係る赤字・黒字の構成分析!H$39,"▲", "-")), 2)), NA())</f>
        <v>#VALUE!</v>
      </c>
      <c r="H31" s="173" t="e">
        <f>IF(ROUND(VALUE(SUBSTITUTE(連結実質赤字比率に係る赤字・黒字の構成分析!I$39,"▲", "-")), 2) &lt; 0, ABS(ROUND(VALUE(SUBSTITUTE(連結実質赤字比率に係る赤字・黒字の構成分析!I$39,"▲", "-")), 2)), NA())</f>
        <v>#VALUE!</v>
      </c>
      <c r="I31" s="173" t="e">
        <f>IF(ROUND(VALUE(SUBSTITUTE(連結実質赤字比率に係る赤字・黒字の構成分析!I$39,"▲", "-")), 2) &gt;= 0, ABS(ROUND(VALUE(SUBSTITUTE(連結実質赤字比率に係る赤字・黒字の構成分析!I$39,"▲", "-")), 2)), NA())</f>
        <v>#VALUE!</v>
      </c>
      <c r="J31" s="173" t="e">
        <f>IF(ROUND(VALUE(SUBSTITUTE(連結実質赤字比率に係る赤字・黒字の構成分析!J$39,"▲", "-")), 2) &lt; 0, ABS(ROUND(VALUE(SUBSTITUTE(連結実質赤字比率に係る赤字・黒字の構成分析!J$39,"▲", "-")), 2)), NA())</f>
        <v>#VALUE!</v>
      </c>
      <c r="K31" s="173" t="e">
        <f>IF(ROUND(VALUE(SUBSTITUTE(連結実質赤字比率に係る赤字・黒字の構成分析!J$39,"▲", "-")), 2) &gt;= 0, ABS(ROUND(VALUE(SUBSTITUTE(連結実質赤字比率に係る赤字・黒字の構成分析!J$39,"▲", "-")), 2)), NA())</f>
        <v>#VALUE!</v>
      </c>
    </row>
    <row r="32" spans="1:11" x14ac:dyDescent="0.15">
      <c r="A32" s="173" t="str">
        <f>IF(連結実質赤字比率に係る赤字・黒字の構成分析!C$38="",NA(),連結実質赤字比率に係る赤字・黒字の構成分析!C$38)</f>
        <v>下水道事業特別会計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v>
      </c>
    </row>
    <row r="33" spans="1:16" x14ac:dyDescent="0.15">
      <c r="A33" s="173" t="str">
        <f>IF(連結実質赤字比率に係る赤字・黒字の構成分析!C$37="",NA(),連結実質赤字比率に係る赤字・黒字の構成分析!C$37)</f>
        <v>簡易水道事業特別会計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v>
      </c>
    </row>
    <row r="34" spans="1:16" x14ac:dyDescent="0.15">
      <c r="A34" s="173" t="str">
        <f>IF(連結実質赤字比率に係る赤字・黒字の構成分析!C$36="",NA(),連結実質赤字比率に係る赤字・黒字の構成分析!C$36)</f>
        <v>後期高齢者医療特別会計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0</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0.01</v>
      </c>
    </row>
    <row r="35" spans="1:16" x14ac:dyDescent="0.15">
      <c r="A35" s="173" t="str">
        <f>IF(連結実質赤字比率に係る赤字・黒字の構成分析!C$35="",NA(),連結実質赤字比率に係る赤字・黒字の構成分析!C$35)</f>
        <v>国民健康保険特別会計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0.31</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0.37</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0</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0</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0.15</v>
      </c>
    </row>
    <row r="36" spans="1:16" x14ac:dyDescent="0.15">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1.67</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0.4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3.45</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8.8000000000000007</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5.46</v>
      </c>
    </row>
    <row r="39" spans="1:16" x14ac:dyDescent="0.15">
      <c r="A39" s="142" t="s">
        <v>61</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62</v>
      </c>
      <c r="C41" s="174"/>
      <c r="D41" s="174" t="s">
        <v>63</v>
      </c>
      <c r="E41" s="174" t="s">
        <v>62</v>
      </c>
      <c r="F41" s="174"/>
      <c r="G41" s="174" t="s">
        <v>63</v>
      </c>
      <c r="H41" s="174" t="s">
        <v>62</v>
      </c>
      <c r="I41" s="174"/>
      <c r="J41" s="174" t="s">
        <v>63</v>
      </c>
      <c r="K41" s="174" t="s">
        <v>62</v>
      </c>
      <c r="L41" s="174"/>
      <c r="M41" s="174" t="s">
        <v>63</v>
      </c>
      <c r="N41" s="174" t="s">
        <v>62</v>
      </c>
      <c r="O41" s="174"/>
      <c r="P41" s="174" t="s">
        <v>63</v>
      </c>
    </row>
    <row r="42" spans="1:16" x14ac:dyDescent="0.15">
      <c r="A42" s="174" t="s">
        <v>64</v>
      </c>
      <c r="B42" s="174"/>
      <c r="C42" s="174"/>
      <c r="D42" s="174">
        <f>'実質公債費比率（分子）の構造'!K$52</f>
        <v>208</v>
      </c>
      <c r="E42" s="174"/>
      <c r="F42" s="174"/>
      <c r="G42" s="174">
        <f>'実質公債費比率（分子）の構造'!L$52</f>
        <v>206</v>
      </c>
      <c r="H42" s="174"/>
      <c r="I42" s="174"/>
      <c r="J42" s="174">
        <f>'実質公債費比率（分子）の構造'!M$52</f>
        <v>204</v>
      </c>
      <c r="K42" s="174"/>
      <c r="L42" s="174"/>
      <c r="M42" s="174">
        <f>'実質公債費比率（分子）の構造'!N$52</f>
        <v>220</v>
      </c>
      <c r="N42" s="174"/>
      <c r="O42" s="174"/>
      <c r="P42" s="174">
        <f>'実質公債費比率（分子）の構造'!O$52</f>
        <v>214</v>
      </c>
    </row>
    <row r="43" spans="1:16" x14ac:dyDescent="0.15">
      <c r="A43" s="174" t="s">
        <v>65</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15">
      <c r="A44" s="174" t="s">
        <v>66</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15">
      <c r="A45" s="174" t="s">
        <v>67</v>
      </c>
      <c r="B45" s="174">
        <f>'実質公債費比率（分子）の構造'!K$49</f>
        <v>22</v>
      </c>
      <c r="C45" s="174"/>
      <c r="D45" s="174"/>
      <c r="E45" s="174">
        <f>'実質公債費比率（分子）の構造'!L$49</f>
        <v>22</v>
      </c>
      <c r="F45" s="174"/>
      <c r="G45" s="174"/>
      <c r="H45" s="174">
        <f>'実質公債費比率（分子）の構造'!M$49</f>
        <v>22</v>
      </c>
      <c r="I45" s="174"/>
      <c r="J45" s="174"/>
      <c r="K45" s="174">
        <f>'実質公債費比率（分子）の構造'!N$49</f>
        <v>20</v>
      </c>
      <c r="L45" s="174"/>
      <c r="M45" s="174"/>
      <c r="N45" s="174">
        <f>'実質公債費比率（分子）の構造'!O$49</f>
        <v>6</v>
      </c>
      <c r="O45" s="174"/>
      <c r="P45" s="174"/>
    </row>
    <row r="46" spans="1:16" x14ac:dyDescent="0.15">
      <c r="A46" s="174" t="s">
        <v>68</v>
      </c>
      <c r="B46" s="174">
        <f>'実質公債費比率（分子）の構造'!K$48</f>
        <v>28</v>
      </c>
      <c r="C46" s="174"/>
      <c r="D46" s="174"/>
      <c r="E46" s="174">
        <f>'実質公債費比率（分子）の構造'!L$48</f>
        <v>26</v>
      </c>
      <c r="F46" s="174"/>
      <c r="G46" s="174"/>
      <c r="H46" s="174">
        <f>'実質公債費比率（分子）の構造'!M$48</f>
        <v>28</v>
      </c>
      <c r="I46" s="174"/>
      <c r="J46" s="174"/>
      <c r="K46" s="174">
        <f>'実質公債費比率（分子）の構造'!N$48</f>
        <v>31</v>
      </c>
      <c r="L46" s="174"/>
      <c r="M46" s="174"/>
      <c r="N46" s="174">
        <f>'実質公債費比率（分子）の構造'!O$48</f>
        <v>31</v>
      </c>
      <c r="O46" s="174"/>
      <c r="P46" s="174"/>
    </row>
    <row r="47" spans="1:16" x14ac:dyDescent="0.15">
      <c r="A47" s="174" t="s">
        <v>69</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70</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71</v>
      </c>
      <c r="B49" s="174">
        <f>'実質公債費比率（分子）の構造'!K$45</f>
        <v>234</v>
      </c>
      <c r="C49" s="174"/>
      <c r="D49" s="174"/>
      <c r="E49" s="174">
        <f>'実質公債費比率（分子）の構造'!L$45</f>
        <v>235</v>
      </c>
      <c r="F49" s="174"/>
      <c r="G49" s="174"/>
      <c r="H49" s="174">
        <f>'実質公債費比率（分子）の構造'!M$45</f>
        <v>230</v>
      </c>
      <c r="I49" s="174"/>
      <c r="J49" s="174"/>
      <c r="K49" s="174">
        <f>'実質公債費比率（分子）の構造'!N$45</f>
        <v>246</v>
      </c>
      <c r="L49" s="174"/>
      <c r="M49" s="174"/>
      <c r="N49" s="174">
        <f>'実質公債費比率（分子）の構造'!O$45</f>
        <v>245</v>
      </c>
      <c r="O49" s="174"/>
      <c r="P49" s="174"/>
    </row>
    <row r="50" spans="1:16" x14ac:dyDescent="0.15">
      <c r="A50" s="174" t="s">
        <v>72</v>
      </c>
      <c r="B50" s="174" t="e">
        <f>NA()</f>
        <v>#N/A</v>
      </c>
      <c r="C50" s="174">
        <f>IF(ISNUMBER('実質公債費比率（分子）の構造'!K$53),'実質公債費比率（分子）の構造'!K$53,NA())</f>
        <v>76</v>
      </c>
      <c r="D50" s="174" t="e">
        <f>NA()</f>
        <v>#N/A</v>
      </c>
      <c r="E50" s="174" t="e">
        <f>NA()</f>
        <v>#N/A</v>
      </c>
      <c r="F50" s="174">
        <f>IF(ISNUMBER('実質公債費比率（分子）の構造'!L$53),'実質公債費比率（分子）の構造'!L$53,NA())</f>
        <v>77</v>
      </c>
      <c r="G50" s="174" t="e">
        <f>NA()</f>
        <v>#N/A</v>
      </c>
      <c r="H50" s="174" t="e">
        <f>NA()</f>
        <v>#N/A</v>
      </c>
      <c r="I50" s="174">
        <f>IF(ISNUMBER('実質公債費比率（分子）の構造'!M$53),'実質公債費比率（分子）の構造'!M$53,NA())</f>
        <v>76</v>
      </c>
      <c r="J50" s="174" t="e">
        <f>NA()</f>
        <v>#N/A</v>
      </c>
      <c r="K50" s="174" t="e">
        <f>NA()</f>
        <v>#N/A</v>
      </c>
      <c r="L50" s="174">
        <f>IF(ISNUMBER('実質公債費比率（分子）の構造'!N$53),'実質公債費比率（分子）の構造'!N$53,NA())</f>
        <v>77</v>
      </c>
      <c r="M50" s="174" t="e">
        <f>NA()</f>
        <v>#N/A</v>
      </c>
      <c r="N50" s="174" t="e">
        <f>NA()</f>
        <v>#N/A</v>
      </c>
      <c r="O50" s="174">
        <f>IF(ISNUMBER('実質公債費比率（分子）の構造'!O$53),'実質公債費比率（分子）の構造'!O$53,NA())</f>
        <v>68</v>
      </c>
      <c r="P50" s="174" t="e">
        <f>NA()</f>
        <v>#N/A</v>
      </c>
    </row>
    <row r="53" spans="1:16" x14ac:dyDescent="0.15">
      <c r="A53" s="142" t="s">
        <v>73</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74</v>
      </c>
      <c r="C55" s="173"/>
      <c r="D55" s="173" t="s">
        <v>75</v>
      </c>
      <c r="E55" s="173" t="s">
        <v>74</v>
      </c>
      <c r="F55" s="173"/>
      <c r="G55" s="173" t="s">
        <v>75</v>
      </c>
      <c r="H55" s="173" t="s">
        <v>74</v>
      </c>
      <c r="I55" s="173"/>
      <c r="J55" s="173" t="s">
        <v>75</v>
      </c>
      <c r="K55" s="173" t="s">
        <v>74</v>
      </c>
      <c r="L55" s="173"/>
      <c r="M55" s="173" t="s">
        <v>75</v>
      </c>
      <c r="N55" s="173" t="s">
        <v>74</v>
      </c>
      <c r="O55" s="173"/>
      <c r="P55" s="173" t="s">
        <v>75</v>
      </c>
    </row>
    <row r="56" spans="1:16" x14ac:dyDescent="0.15">
      <c r="A56" s="173" t="s">
        <v>44</v>
      </c>
      <c r="B56" s="173"/>
      <c r="C56" s="173"/>
      <c r="D56" s="173">
        <f>'将来負担比率（分子）の構造'!I$52</f>
        <v>1782</v>
      </c>
      <c r="E56" s="173"/>
      <c r="F56" s="173"/>
      <c r="G56" s="173">
        <f>'将来負担比率（分子）の構造'!J$52</f>
        <v>1723</v>
      </c>
      <c r="H56" s="173"/>
      <c r="I56" s="173"/>
      <c r="J56" s="173">
        <f>'将来負担比率（分子）の構造'!K$52</f>
        <v>1669</v>
      </c>
      <c r="K56" s="173"/>
      <c r="L56" s="173"/>
      <c r="M56" s="173">
        <f>'将来負担比率（分子）の構造'!L$52</f>
        <v>1685</v>
      </c>
      <c r="N56" s="173"/>
      <c r="O56" s="173"/>
      <c r="P56" s="173">
        <f>'将来負担比率（分子）の構造'!M$52</f>
        <v>1621</v>
      </c>
    </row>
    <row r="57" spans="1:16" x14ac:dyDescent="0.15">
      <c r="A57" s="173" t="s">
        <v>43</v>
      </c>
      <c r="B57" s="173"/>
      <c r="C57" s="173"/>
      <c r="D57" s="173">
        <f>'将来負担比率（分子）の構造'!I$51</f>
        <v>374</v>
      </c>
      <c r="E57" s="173"/>
      <c r="F57" s="173"/>
      <c r="G57" s="173">
        <f>'将来負担比率（分子）の構造'!J$51</f>
        <v>359</v>
      </c>
      <c r="H57" s="173"/>
      <c r="I57" s="173"/>
      <c r="J57" s="173">
        <f>'将来負担比率（分子）の構造'!K$51</f>
        <v>376</v>
      </c>
      <c r="K57" s="173"/>
      <c r="L57" s="173"/>
      <c r="M57" s="173">
        <f>'将来負担比率（分子）の構造'!L$51</f>
        <v>388</v>
      </c>
      <c r="N57" s="173"/>
      <c r="O57" s="173"/>
      <c r="P57" s="173">
        <f>'将来負担比率（分子）の構造'!M$51</f>
        <v>374</v>
      </c>
    </row>
    <row r="58" spans="1:16" x14ac:dyDescent="0.15">
      <c r="A58" s="173" t="s">
        <v>42</v>
      </c>
      <c r="B58" s="173"/>
      <c r="C58" s="173"/>
      <c r="D58" s="173">
        <f>'将来負担比率（分子）の構造'!I$50</f>
        <v>1298</v>
      </c>
      <c r="E58" s="173"/>
      <c r="F58" s="173"/>
      <c r="G58" s="173">
        <f>'将来負担比率（分子）の構造'!J$50</f>
        <v>1198</v>
      </c>
      <c r="H58" s="173"/>
      <c r="I58" s="173"/>
      <c r="J58" s="173">
        <f>'将来負担比率（分子）の構造'!K$50</f>
        <v>1006</v>
      </c>
      <c r="K58" s="173"/>
      <c r="L58" s="173"/>
      <c r="M58" s="173">
        <f>'将来負担比率（分子）の構造'!L$50</f>
        <v>1373</v>
      </c>
      <c r="N58" s="173"/>
      <c r="O58" s="173"/>
      <c r="P58" s="173">
        <f>'将来負担比率（分子）の構造'!M$50</f>
        <v>1444</v>
      </c>
    </row>
    <row r="59" spans="1:16" x14ac:dyDescent="0.15">
      <c r="A59" s="173" t="s">
        <v>40</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39</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37</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15">
      <c r="A62" s="173" t="s">
        <v>36</v>
      </c>
      <c r="B62" s="173">
        <f>'将来負担比率（分子）の構造'!I$45</f>
        <v>300</v>
      </c>
      <c r="C62" s="173"/>
      <c r="D62" s="173"/>
      <c r="E62" s="173">
        <f>'将来負担比率（分子）の構造'!J$45</f>
        <v>261</v>
      </c>
      <c r="F62" s="173"/>
      <c r="G62" s="173"/>
      <c r="H62" s="173">
        <f>'将来負担比率（分子）の構造'!K$45</f>
        <v>289</v>
      </c>
      <c r="I62" s="173"/>
      <c r="J62" s="173"/>
      <c r="K62" s="173">
        <f>'将来負担比率（分子）の構造'!L$45</f>
        <v>280</v>
      </c>
      <c r="L62" s="173"/>
      <c r="M62" s="173"/>
      <c r="N62" s="173">
        <f>'将来負担比率（分子）の構造'!M$45</f>
        <v>288</v>
      </c>
      <c r="O62" s="173"/>
      <c r="P62" s="173"/>
    </row>
    <row r="63" spans="1:16" x14ac:dyDescent="0.15">
      <c r="A63" s="173" t="s">
        <v>35</v>
      </c>
      <c r="B63" s="173">
        <f>'将来負担比率（分子）の構造'!I$44</f>
        <v>75</v>
      </c>
      <c r="C63" s="173"/>
      <c r="D63" s="173"/>
      <c r="E63" s="173">
        <f>'将来負担比率（分子）の構造'!J$44</f>
        <v>54</v>
      </c>
      <c r="F63" s="173"/>
      <c r="G63" s="173"/>
      <c r="H63" s="173">
        <f>'将来負担比率（分子）の構造'!K$44</f>
        <v>29</v>
      </c>
      <c r="I63" s="173"/>
      <c r="J63" s="173"/>
      <c r="K63" s="173">
        <f>'将来負担比率（分子）の構造'!L$44</f>
        <v>11</v>
      </c>
      <c r="L63" s="173"/>
      <c r="M63" s="173"/>
      <c r="N63" s="173">
        <f>'将来負担比率（分子）の構造'!M$44</f>
        <v>6</v>
      </c>
      <c r="O63" s="173"/>
      <c r="P63" s="173"/>
    </row>
    <row r="64" spans="1:16" x14ac:dyDescent="0.15">
      <c r="A64" s="173" t="s">
        <v>34</v>
      </c>
      <c r="B64" s="173">
        <f>'将来負担比率（分子）の構造'!I$43</f>
        <v>334</v>
      </c>
      <c r="C64" s="173"/>
      <c r="D64" s="173"/>
      <c r="E64" s="173">
        <f>'将来負担比率（分子）の構造'!J$43</f>
        <v>326</v>
      </c>
      <c r="F64" s="173"/>
      <c r="G64" s="173"/>
      <c r="H64" s="173">
        <f>'将来負担比率（分子）の構造'!K$43</f>
        <v>336</v>
      </c>
      <c r="I64" s="173"/>
      <c r="J64" s="173"/>
      <c r="K64" s="173">
        <f>'将来負担比率（分子）の構造'!L$43</f>
        <v>318</v>
      </c>
      <c r="L64" s="173"/>
      <c r="M64" s="173"/>
      <c r="N64" s="173">
        <f>'将来負担比率（分子）の構造'!M$43</f>
        <v>341</v>
      </c>
      <c r="O64" s="173"/>
      <c r="P64" s="173"/>
    </row>
    <row r="65" spans="1:16" x14ac:dyDescent="0.15">
      <c r="A65" s="173" t="s">
        <v>33</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15">
      <c r="A66" s="173" t="s">
        <v>32</v>
      </c>
      <c r="B66" s="173">
        <f>'将来負担比率（分子）の構造'!I$41</f>
        <v>2402</v>
      </c>
      <c r="C66" s="173"/>
      <c r="D66" s="173"/>
      <c r="E66" s="173">
        <f>'将来負担比率（分子）の構造'!J$41</f>
        <v>2306</v>
      </c>
      <c r="F66" s="173"/>
      <c r="G66" s="173"/>
      <c r="H66" s="173">
        <f>'将来負担比率（分子）の構造'!K$41</f>
        <v>2281</v>
      </c>
      <c r="I66" s="173"/>
      <c r="J66" s="173"/>
      <c r="K66" s="173">
        <f>'将来負担比率（分子）の構造'!L$41</f>
        <v>2351</v>
      </c>
      <c r="L66" s="173"/>
      <c r="M66" s="173"/>
      <c r="N66" s="173">
        <f>'将来負担比率（分子）の構造'!M$41</f>
        <v>2246</v>
      </c>
      <c r="O66" s="173"/>
      <c r="P66" s="173"/>
    </row>
    <row r="67" spans="1:16" x14ac:dyDescent="0.15">
      <c r="A67" s="173" t="s">
        <v>76</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15">
      <c r="A70" s="175" t="s">
        <v>77</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78</v>
      </c>
      <c r="B72" s="177">
        <f>基金残高に係る経年分析!F55</f>
        <v>208</v>
      </c>
      <c r="C72" s="177">
        <f>基金残高に係る経年分析!G55</f>
        <v>333</v>
      </c>
      <c r="D72" s="177">
        <f>基金残高に係る経年分析!H55</f>
        <v>333</v>
      </c>
    </row>
    <row r="73" spans="1:16" x14ac:dyDescent="0.15">
      <c r="A73" s="176" t="s">
        <v>79</v>
      </c>
      <c r="B73" s="177">
        <f>基金残高に係る経年分析!F56</f>
        <v>53</v>
      </c>
      <c r="C73" s="177">
        <f>基金残高に係る経年分析!G56</f>
        <v>137</v>
      </c>
      <c r="D73" s="177">
        <f>基金残高に係る経年分析!H56</f>
        <v>137</v>
      </c>
    </row>
    <row r="74" spans="1:16" x14ac:dyDescent="0.15">
      <c r="A74" s="176" t="s">
        <v>80</v>
      </c>
      <c r="B74" s="177">
        <f>基金残高に係る経年分析!F57</f>
        <v>734</v>
      </c>
      <c r="C74" s="177">
        <f>基金残高に係る経年分析!G57</f>
        <v>886</v>
      </c>
      <c r="D74" s="177">
        <f>基金残高に係る経年分析!H57</f>
        <v>956</v>
      </c>
    </row>
  </sheetData>
  <sheetProtection algorithmName="SHA-512" hashValue="aKW7prk3hrD6eADXIqXd/h5lEHX4ERwIIh9dMzzGyqzTjbBvxXnVIDwYnRiXi2vDPYjmYbB8WEgJilbJBKdgcA==" saltValue="njUUgOowvDH5bXQoCJ9J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6" t="s">
        <v>218</v>
      </c>
      <c r="DI1" s="717"/>
      <c r="DJ1" s="717"/>
      <c r="DK1" s="717"/>
      <c r="DL1" s="717"/>
      <c r="DM1" s="717"/>
      <c r="DN1" s="718"/>
      <c r="DO1" s="212"/>
      <c r="DP1" s="716" t="s">
        <v>219</v>
      </c>
      <c r="DQ1" s="717"/>
      <c r="DR1" s="717"/>
      <c r="DS1" s="717"/>
      <c r="DT1" s="717"/>
      <c r="DU1" s="717"/>
      <c r="DV1" s="717"/>
      <c r="DW1" s="717"/>
      <c r="DX1" s="717"/>
      <c r="DY1" s="717"/>
      <c r="DZ1" s="717"/>
      <c r="EA1" s="717"/>
      <c r="EB1" s="717"/>
      <c r="EC1" s="718"/>
      <c r="ED1" s="211"/>
      <c r="EE1" s="211"/>
      <c r="EF1" s="211"/>
      <c r="EG1" s="211"/>
      <c r="EH1" s="211"/>
      <c r="EI1" s="211"/>
      <c r="EJ1" s="211"/>
      <c r="EK1" s="211"/>
      <c r="EL1" s="211"/>
      <c r="EM1" s="211"/>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77" t="s">
        <v>221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222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677" t="s">
        <v>223</v>
      </c>
      <c r="CE3" s="678"/>
      <c r="CF3" s="678"/>
      <c r="CG3" s="678"/>
      <c r="CH3" s="678"/>
      <c r="CI3" s="678"/>
      <c r="CJ3" s="678"/>
      <c r="CK3" s="678"/>
      <c r="CL3" s="678"/>
      <c r="CM3" s="678"/>
      <c r="CN3" s="678"/>
      <c r="CO3" s="678"/>
      <c r="CP3" s="678"/>
      <c r="CQ3" s="678"/>
      <c r="CR3" s="678"/>
      <c r="CS3" s="678"/>
      <c r="CT3" s="678"/>
      <c r="CU3" s="678"/>
      <c r="CV3" s="678"/>
      <c r="CW3" s="678"/>
      <c r="CX3" s="678"/>
      <c r="CY3" s="678"/>
      <c r="CZ3" s="678"/>
      <c r="DA3" s="678"/>
      <c r="DB3" s="678"/>
      <c r="DC3" s="678"/>
      <c r="DD3" s="678"/>
      <c r="DE3" s="678"/>
      <c r="DF3" s="678"/>
      <c r="DG3" s="678"/>
      <c r="DH3" s="678"/>
      <c r="DI3" s="678"/>
      <c r="DJ3" s="678"/>
      <c r="DK3" s="678"/>
      <c r="DL3" s="678"/>
      <c r="DM3" s="678"/>
      <c r="DN3" s="678"/>
      <c r="DO3" s="678"/>
      <c r="DP3" s="678"/>
      <c r="DQ3" s="678"/>
      <c r="DR3" s="678"/>
      <c r="DS3" s="678"/>
      <c r="DT3" s="678"/>
      <c r="DU3" s="678"/>
      <c r="DV3" s="678"/>
      <c r="DW3" s="678"/>
      <c r="DX3" s="678"/>
      <c r="DY3" s="678"/>
      <c r="DZ3" s="678"/>
      <c r="EA3" s="678"/>
      <c r="EB3" s="678"/>
      <c r="EC3" s="679"/>
    </row>
    <row r="4" spans="2:143" ht="11.25" customHeight="1" x14ac:dyDescent="0.15">
      <c r="B4" s="677" t="s">
        <v>1</v>
      </c>
      <c r="C4" s="678"/>
      <c r="D4" s="678"/>
      <c r="E4" s="678"/>
      <c r="F4" s="678"/>
      <c r="G4" s="678"/>
      <c r="H4" s="678"/>
      <c r="I4" s="678"/>
      <c r="J4" s="678"/>
      <c r="K4" s="678"/>
      <c r="L4" s="678"/>
      <c r="M4" s="678"/>
      <c r="N4" s="678"/>
      <c r="O4" s="678"/>
      <c r="P4" s="678"/>
      <c r="Q4" s="679"/>
      <c r="R4" s="677" t="s">
        <v>224</v>
      </c>
      <c r="S4" s="678"/>
      <c r="T4" s="678"/>
      <c r="U4" s="678"/>
      <c r="V4" s="678"/>
      <c r="W4" s="678"/>
      <c r="X4" s="678"/>
      <c r="Y4" s="679"/>
      <c r="Z4" s="677" t="s">
        <v>225</v>
      </c>
      <c r="AA4" s="678"/>
      <c r="AB4" s="678"/>
      <c r="AC4" s="679"/>
      <c r="AD4" s="677" t="s">
        <v>226</v>
      </c>
      <c r="AE4" s="678"/>
      <c r="AF4" s="678"/>
      <c r="AG4" s="678"/>
      <c r="AH4" s="678"/>
      <c r="AI4" s="678"/>
      <c r="AJ4" s="678"/>
      <c r="AK4" s="679"/>
      <c r="AL4" s="677" t="s">
        <v>225</v>
      </c>
      <c r="AM4" s="678"/>
      <c r="AN4" s="678"/>
      <c r="AO4" s="679"/>
      <c r="AP4" s="713" t="s">
        <v>227</v>
      </c>
      <c r="AQ4" s="713"/>
      <c r="AR4" s="713"/>
      <c r="AS4" s="713"/>
      <c r="AT4" s="713"/>
      <c r="AU4" s="713"/>
      <c r="AV4" s="713"/>
      <c r="AW4" s="713"/>
      <c r="AX4" s="713"/>
      <c r="AY4" s="713"/>
      <c r="AZ4" s="713"/>
      <c r="BA4" s="713"/>
      <c r="BB4" s="713"/>
      <c r="BC4" s="713"/>
      <c r="BD4" s="713"/>
      <c r="BE4" s="713"/>
      <c r="BF4" s="713"/>
      <c r="BG4" s="713" t="s">
        <v>228</v>
      </c>
      <c r="BH4" s="713"/>
      <c r="BI4" s="713"/>
      <c r="BJ4" s="713"/>
      <c r="BK4" s="713"/>
      <c r="BL4" s="713"/>
      <c r="BM4" s="713"/>
      <c r="BN4" s="713"/>
      <c r="BO4" s="713" t="s">
        <v>225</v>
      </c>
      <c r="BP4" s="713"/>
      <c r="BQ4" s="713"/>
      <c r="BR4" s="713"/>
      <c r="BS4" s="713" t="s">
        <v>229</v>
      </c>
      <c r="BT4" s="713"/>
      <c r="BU4" s="713"/>
      <c r="BV4" s="713"/>
      <c r="BW4" s="713"/>
      <c r="BX4" s="713"/>
      <c r="BY4" s="713"/>
      <c r="BZ4" s="713"/>
      <c r="CA4" s="713"/>
      <c r="CB4" s="713"/>
      <c r="CD4" s="677" t="s">
        <v>230</v>
      </c>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8"/>
      <c r="EB4" s="678"/>
      <c r="EC4" s="679"/>
    </row>
    <row r="5" spans="2:143" ht="11.25" customHeight="1" x14ac:dyDescent="0.15">
      <c r="B5" s="674" t="s">
        <v>231</v>
      </c>
      <c r="C5" s="675"/>
      <c r="D5" s="675"/>
      <c r="E5" s="675"/>
      <c r="F5" s="675"/>
      <c r="G5" s="675"/>
      <c r="H5" s="675"/>
      <c r="I5" s="675"/>
      <c r="J5" s="675"/>
      <c r="K5" s="675"/>
      <c r="L5" s="675"/>
      <c r="M5" s="675"/>
      <c r="N5" s="675"/>
      <c r="O5" s="675"/>
      <c r="P5" s="675"/>
      <c r="Q5" s="676"/>
      <c r="R5" s="671">
        <v>349892</v>
      </c>
      <c r="S5" s="672"/>
      <c r="T5" s="672"/>
      <c r="U5" s="672"/>
      <c r="V5" s="672"/>
      <c r="W5" s="672"/>
      <c r="X5" s="672"/>
      <c r="Y5" s="700"/>
      <c r="Z5" s="714">
        <v>12.5</v>
      </c>
      <c r="AA5" s="714"/>
      <c r="AB5" s="714"/>
      <c r="AC5" s="714"/>
      <c r="AD5" s="715">
        <v>347555</v>
      </c>
      <c r="AE5" s="715"/>
      <c r="AF5" s="715"/>
      <c r="AG5" s="715"/>
      <c r="AH5" s="715"/>
      <c r="AI5" s="715"/>
      <c r="AJ5" s="715"/>
      <c r="AK5" s="715"/>
      <c r="AL5" s="701">
        <v>23.6</v>
      </c>
      <c r="AM5" s="684"/>
      <c r="AN5" s="684"/>
      <c r="AO5" s="702"/>
      <c r="AP5" s="674" t="s">
        <v>232</v>
      </c>
      <c r="AQ5" s="675"/>
      <c r="AR5" s="675"/>
      <c r="AS5" s="675"/>
      <c r="AT5" s="675"/>
      <c r="AU5" s="675"/>
      <c r="AV5" s="675"/>
      <c r="AW5" s="675"/>
      <c r="AX5" s="675"/>
      <c r="AY5" s="675"/>
      <c r="AZ5" s="675"/>
      <c r="BA5" s="675"/>
      <c r="BB5" s="675"/>
      <c r="BC5" s="675"/>
      <c r="BD5" s="675"/>
      <c r="BE5" s="675"/>
      <c r="BF5" s="676"/>
      <c r="BG5" s="619">
        <v>347555</v>
      </c>
      <c r="BH5" s="620"/>
      <c r="BI5" s="620"/>
      <c r="BJ5" s="620"/>
      <c r="BK5" s="620"/>
      <c r="BL5" s="620"/>
      <c r="BM5" s="620"/>
      <c r="BN5" s="621"/>
      <c r="BO5" s="661">
        <v>99.3</v>
      </c>
      <c r="BP5" s="661"/>
      <c r="BQ5" s="661"/>
      <c r="BR5" s="661"/>
      <c r="BS5" s="662">
        <v>1709</v>
      </c>
      <c r="BT5" s="662"/>
      <c r="BU5" s="662"/>
      <c r="BV5" s="662"/>
      <c r="BW5" s="662"/>
      <c r="BX5" s="662"/>
      <c r="BY5" s="662"/>
      <c r="BZ5" s="662"/>
      <c r="CA5" s="662"/>
      <c r="CB5" s="696"/>
      <c r="CD5" s="677" t="s">
        <v>227</v>
      </c>
      <c r="CE5" s="678"/>
      <c r="CF5" s="678"/>
      <c r="CG5" s="678"/>
      <c r="CH5" s="678"/>
      <c r="CI5" s="678"/>
      <c r="CJ5" s="678"/>
      <c r="CK5" s="678"/>
      <c r="CL5" s="678"/>
      <c r="CM5" s="678"/>
      <c r="CN5" s="678"/>
      <c r="CO5" s="678"/>
      <c r="CP5" s="678"/>
      <c r="CQ5" s="679"/>
      <c r="CR5" s="677" t="s">
        <v>233</v>
      </c>
      <c r="CS5" s="678"/>
      <c r="CT5" s="678"/>
      <c r="CU5" s="678"/>
      <c r="CV5" s="678"/>
      <c r="CW5" s="678"/>
      <c r="CX5" s="678"/>
      <c r="CY5" s="679"/>
      <c r="CZ5" s="677" t="s">
        <v>225</v>
      </c>
      <c r="DA5" s="678"/>
      <c r="DB5" s="678"/>
      <c r="DC5" s="679"/>
      <c r="DD5" s="677" t="s">
        <v>234</v>
      </c>
      <c r="DE5" s="678"/>
      <c r="DF5" s="678"/>
      <c r="DG5" s="678"/>
      <c r="DH5" s="678"/>
      <c r="DI5" s="678"/>
      <c r="DJ5" s="678"/>
      <c r="DK5" s="678"/>
      <c r="DL5" s="678"/>
      <c r="DM5" s="678"/>
      <c r="DN5" s="678"/>
      <c r="DO5" s="678"/>
      <c r="DP5" s="679"/>
      <c r="DQ5" s="677" t="s">
        <v>235</v>
      </c>
      <c r="DR5" s="678"/>
      <c r="DS5" s="678"/>
      <c r="DT5" s="678"/>
      <c r="DU5" s="678"/>
      <c r="DV5" s="678"/>
      <c r="DW5" s="678"/>
      <c r="DX5" s="678"/>
      <c r="DY5" s="678"/>
      <c r="DZ5" s="678"/>
      <c r="EA5" s="678"/>
      <c r="EB5" s="678"/>
      <c r="EC5" s="679"/>
    </row>
    <row r="6" spans="2:143" ht="11.25" customHeight="1" x14ac:dyDescent="0.15">
      <c r="B6" s="616" t="s">
        <v>236</v>
      </c>
      <c r="C6" s="617"/>
      <c r="D6" s="617"/>
      <c r="E6" s="617"/>
      <c r="F6" s="617"/>
      <c r="G6" s="617"/>
      <c r="H6" s="617"/>
      <c r="I6" s="617"/>
      <c r="J6" s="617"/>
      <c r="K6" s="617"/>
      <c r="L6" s="617"/>
      <c r="M6" s="617"/>
      <c r="N6" s="617"/>
      <c r="O6" s="617"/>
      <c r="P6" s="617"/>
      <c r="Q6" s="618"/>
      <c r="R6" s="619">
        <v>45269</v>
      </c>
      <c r="S6" s="620"/>
      <c r="T6" s="620"/>
      <c r="U6" s="620"/>
      <c r="V6" s="620"/>
      <c r="W6" s="620"/>
      <c r="X6" s="620"/>
      <c r="Y6" s="621"/>
      <c r="Z6" s="661">
        <v>1.6</v>
      </c>
      <c r="AA6" s="661"/>
      <c r="AB6" s="661"/>
      <c r="AC6" s="661"/>
      <c r="AD6" s="662">
        <v>45269</v>
      </c>
      <c r="AE6" s="662"/>
      <c r="AF6" s="662"/>
      <c r="AG6" s="662"/>
      <c r="AH6" s="662"/>
      <c r="AI6" s="662"/>
      <c r="AJ6" s="662"/>
      <c r="AK6" s="662"/>
      <c r="AL6" s="622">
        <v>3.1</v>
      </c>
      <c r="AM6" s="623"/>
      <c r="AN6" s="623"/>
      <c r="AO6" s="663"/>
      <c r="AP6" s="616" t="s">
        <v>237</v>
      </c>
      <c r="AQ6" s="617"/>
      <c r="AR6" s="617"/>
      <c r="AS6" s="617"/>
      <c r="AT6" s="617"/>
      <c r="AU6" s="617"/>
      <c r="AV6" s="617"/>
      <c r="AW6" s="617"/>
      <c r="AX6" s="617"/>
      <c r="AY6" s="617"/>
      <c r="AZ6" s="617"/>
      <c r="BA6" s="617"/>
      <c r="BB6" s="617"/>
      <c r="BC6" s="617"/>
      <c r="BD6" s="617"/>
      <c r="BE6" s="617"/>
      <c r="BF6" s="618"/>
      <c r="BG6" s="619">
        <v>347555</v>
      </c>
      <c r="BH6" s="620"/>
      <c r="BI6" s="620"/>
      <c r="BJ6" s="620"/>
      <c r="BK6" s="620"/>
      <c r="BL6" s="620"/>
      <c r="BM6" s="620"/>
      <c r="BN6" s="621"/>
      <c r="BO6" s="661">
        <v>99.3</v>
      </c>
      <c r="BP6" s="661"/>
      <c r="BQ6" s="661"/>
      <c r="BR6" s="661"/>
      <c r="BS6" s="662">
        <v>1709</v>
      </c>
      <c r="BT6" s="662"/>
      <c r="BU6" s="662"/>
      <c r="BV6" s="662"/>
      <c r="BW6" s="662"/>
      <c r="BX6" s="662"/>
      <c r="BY6" s="662"/>
      <c r="BZ6" s="662"/>
      <c r="CA6" s="662"/>
      <c r="CB6" s="696"/>
      <c r="CD6" s="674" t="s">
        <v>238</v>
      </c>
      <c r="CE6" s="675"/>
      <c r="CF6" s="675"/>
      <c r="CG6" s="675"/>
      <c r="CH6" s="675"/>
      <c r="CI6" s="675"/>
      <c r="CJ6" s="675"/>
      <c r="CK6" s="675"/>
      <c r="CL6" s="675"/>
      <c r="CM6" s="675"/>
      <c r="CN6" s="675"/>
      <c r="CO6" s="675"/>
      <c r="CP6" s="675"/>
      <c r="CQ6" s="676"/>
      <c r="CR6" s="619">
        <v>45785</v>
      </c>
      <c r="CS6" s="620"/>
      <c r="CT6" s="620"/>
      <c r="CU6" s="620"/>
      <c r="CV6" s="620"/>
      <c r="CW6" s="620"/>
      <c r="CX6" s="620"/>
      <c r="CY6" s="621"/>
      <c r="CZ6" s="701">
        <v>1.7</v>
      </c>
      <c r="DA6" s="684"/>
      <c r="DB6" s="684"/>
      <c r="DC6" s="703"/>
      <c r="DD6" s="625" t="s">
        <v>239</v>
      </c>
      <c r="DE6" s="620"/>
      <c r="DF6" s="620"/>
      <c r="DG6" s="620"/>
      <c r="DH6" s="620"/>
      <c r="DI6" s="620"/>
      <c r="DJ6" s="620"/>
      <c r="DK6" s="620"/>
      <c r="DL6" s="620"/>
      <c r="DM6" s="620"/>
      <c r="DN6" s="620"/>
      <c r="DO6" s="620"/>
      <c r="DP6" s="621"/>
      <c r="DQ6" s="625">
        <v>45785</v>
      </c>
      <c r="DR6" s="620"/>
      <c r="DS6" s="620"/>
      <c r="DT6" s="620"/>
      <c r="DU6" s="620"/>
      <c r="DV6" s="620"/>
      <c r="DW6" s="620"/>
      <c r="DX6" s="620"/>
      <c r="DY6" s="620"/>
      <c r="DZ6" s="620"/>
      <c r="EA6" s="620"/>
      <c r="EB6" s="620"/>
      <c r="EC6" s="660"/>
    </row>
    <row r="7" spans="2:143" ht="11.25" customHeight="1" x14ac:dyDescent="0.15">
      <c r="B7" s="616" t="s">
        <v>240</v>
      </c>
      <c r="C7" s="617"/>
      <c r="D7" s="617"/>
      <c r="E7" s="617"/>
      <c r="F7" s="617"/>
      <c r="G7" s="617"/>
      <c r="H7" s="617"/>
      <c r="I7" s="617"/>
      <c r="J7" s="617"/>
      <c r="K7" s="617"/>
      <c r="L7" s="617"/>
      <c r="M7" s="617"/>
      <c r="N7" s="617"/>
      <c r="O7" s="617"/>
      <c r="P7" s="617"/>
      <c r="Q7" s="618"/>
      <c r="R7" s="619">
        <v>45</v>
      </c>
      <c r="S7" s="620"/>
      <c r="T7" s="620"/>
      <c r="U7" s="620"/>
      <c r="V7" s="620"/>
      <c r="W7" s="620"/>
      <c r="X7" s="620"/>
      <c r="Y7" s="621"/>
      <c r="Z7" s="661">
        <v>0</v>
      </c>
      <c r="AA7" s="661"/>
      <c r="AB7" s="661"/>
      <c r="AC7" s="661"/>
      <c r="AD7" s="662">
        <v>45</v>
      </c>
      <c r="AE7" s="662"/>
      <c r="AF7" s="662"/>
      <c r="AG7" s="662"/>
      <c r="AH7" s="662"/>
      <c r="AI7" s="662"/>
      <c r="AJ7" s="662"/>
      <c r="AK7" s="662"/>
      <c r="AL7" s="622">
        <v>0</v>
      </c>
      <c r="AM7" s="623"/>
      <c r="AN7" s="623"/>
      <c r="AO7" s="663"/>
      <c r="AP7" s="616" t="s">
        <v>241</v>
      </c>
      <c r="AQ7" s="617"/>
      <c r="AR7" s="617"/>
      <c r="AS7" s="617"/>
      <c r="AT7" s="617"/>
      <c r="AU7" s="617"/>
      <c r="AV7" s="617"/>
      <c r="AW7" s="617"/>
      <c r="AX7" s="617"/>
      <c r="AY7" s="617"/>
      <c r="AZ7" s="617"/>
      <c r="BA7" s="617"/>
      <c r="BB7" s="617"/>
      <c r="BC7" s="617"/>
      <c r="BD7" s="617"/>
      <c r="BE7" s="617"/>
      <c r="BF7" s="618"/>
      <c r="BG7" s="619">
        <v>66123</v>
      </c>
      <c r="BH7" s="620"/>
      <c r="BI7" s="620"/>
      <c r="BJ7" s="620"/>
      <c r="BK7" s="620"/>
      <c r="BL7" s="620"/>
      <c r="BM7" s="620"/>
      <c r="BN7" s="621"/>
      <c r="BO7" s="661">
        <v>18.899999999999999</v>
      </c>
      <c r="BP7" s="661"/>
      <c r="BQ7" s="661"/>
      <c r="BR7" s="661"/>
      <c r="BS7" s="662">
        <v>1709</v>
      </c>
      <c r="BT7" s="662"/>
      <c r="BU7" s="662"/>
      <c r="BV7" s="662"/>
      <c r="BW7" s="662"/>
      <c r="BX7" s="662"/>
      <c r="BY7" s="662"/>
      <c r="BZ7" s="662"/>
      <c r="CA7" s="662"/>
      <c r="CB7" s="696"/>
      <c r="CD7" s="616" t="s">
        <v>242</v>
      </c>
      <c r="CE7" s="617"/>
      <c r="CF7" s="617"/>
      <c r="CG7" s="617"/>
      <c r="CH7" s="617"/>
      <c r="CI7" s="617"/>
      <c r="CJ7" s="617"/>
      <c r="CK7" s="617"/>
      <c r="CL7" s="617"/>
      <c r="CM7" s="617"/>
      <c r="CN7" s="617"/>
      <c r="CO7" s="617"/>
      <c r="CP7" s="617"/>
      <c r="CQ7" s="618"/>
      <c r="CR7" s="619">
        <v>808960</v>
      </c>
      <c r="CS7" s="620"/>
      <c r="CT7" s="620"/>
      <c r="CU7" s="620"/>
      <c r="CV7" s="620"/>
      <c r="CW7" s="620"/>
      <c r="CX7" s="620"/>
      <c r="CY7" s="621"/>
      <c r="CZ7" s="661">
        <v>29.9</v>
      </c>
      <c r="DA7" s="661"/>
      <c r="DB7" s="661"/>
      <c r="DC7" s="661"/>
      <c r="DD7" s="625">
        <v>1148</v>
      </c>
      <c r="DE7" s="620"/>
      <c r="DF7" s="620"/>
      <c r="DG7" s="620"/>
      <c r="DH7" s="620"/>
      <c r="DI7" s="620"/>
      <c r="DJ7" s="620"/>
      <c r="DK7" s="620"/>
      <c r="DL7" s="620"/>
      <c r="DM7" s="620"/>
      <c r="DN7" s="620"/>
      <c r="DO7" s="620"/>
      <c r="DP7" s="621"/>
      <c r="DQ7" s="625">
        <v>353967</v>
      </c>
      <c r="DR7" s="620"/>
      <c r="DS7" s="620"/>
      <c r="DT7" s="620"/>
      <c r="DU7" s="620"/>
      <c r="DV7" s="620"/>
      <c r="DW7" s="620"/>
      <c r="DX7" s="620"/>
      <c r="DY7" s="620"/>
      <c r="DZ7" s="620"/>
      <c r="EA7" s="620"/>
      <c r="EB7" s="620"/>
      <c r="EC7" s="660"/>
    </row>
    <row r="8" spans="2:143" ht="11.25" customHeight="1" x14ac:dyDescent="0.15">
      <c r="B8" s="616" t="s">
        <v>243</v>
      </c>
      <c r="C8" s="617"/>
      <c r="D8" s="617"/>
      <c r="E8" s="617"/>
      <c r="F8" s="617"/>
      <c r="G8" s="617"/>
      <c r="H8" s="617"/>
      <c r="I8" s="617"/>
      <c r="J8" s="617"/>
      <c r="K8" s="617"/>
      <c r="L8" s="617"/>
      <c r="M8" s="617"/>
      <c r="N8" s="617"/>
      <c r="O8" s="617"/>
      <c r="P8" s="617"/>
      <c r="Q8" s="618"/>
      <c r="R8" s="619">
        <v>344</v>
      </c>
      <c r="S8" s="620"/>
      <c r="T8" s="620"/>
      <c r="U8" s="620"/>
      <c r="V8" s="620"/>
      <c r="W8" s="620"/>
      <c r="X8" s="620"/>
      <c r="Y8" s="621"/>
      <c r="Z8" s="661">
        <v>0</v>
      </c>
      <c r="AA8" s="661"/>
      <c r="AB8" s="661"/>
      <c r="AC8" s="661"/>
      <c r="AD8" s="662">
        <v>344</v>
      </c>
      <c r="AE8" s="662"/>
      <c r="AF8" s="662"/>
      <c r="AG8" s="662"/>
      <c r="AH8" s="662"/>
      <c r="AI8" s="662"/>
      <c r="AJ8" s="662"/>
      <c r="AK8" s="662"/>
      <c r="AL8" s="622">
        <v>0</v>
      </c>
      <c r="AM8" s="623"/>
      <c r="AN8" s="623"/>
      <c r="AO8" s="663"/>
      <c r="AP8" s="616" t="s">
        <v>244</v>
      </c>
      <c r="AQ8" s="617"/>
      <c r="AR8" s="617"/>
      <c r="AS8" s="617"/>
      <c r="AT8" s="617"/>
      <c r="AU8" s="617"/>
      <c r="AV8" s="617"/>
      <c r="AW8" s="617"/>
      <c r="AX8" s="617"/>
      <c r="AY8" s="617"/>
      <c r="AZ8" s="617"/>
      <c r="BA8" s="617"/>
      <c r="BB8" s="617"/>
      <c r="BC8" s="617"/>
      <c r="BD8" s="617"/>
      <c r="BE8" s="617"/>
      <c r="BF8" s="618"/>
      <c r="BG8" s="619">
        <v>1915</v>
      </c>
      <c r="BH8" s="620"/>
      <c r="BI8" s="620"/>
      <c r="BJ8" s="620"/>
      <c r="BK8" s="620"/>
      <c r="BL8" s="620"/>
      <c r="BM8" s="620"/>
      <c r="BN8" s="621"/>
      <c r="BO8" s="661">
        <v>0.5</v>
      </c>
      <c r="BP8" s="661"/>
      <c r="BQ8" s="661"/>
      <c r="BR8" s="661"/>
      <c r="BS8" s="662" t="s">
        <v>176</v>
      </c>
      <c r="BT8" s="662"/>
      <c r="BU8" s="662"/>
      <c r="BV8" s="662"/>
      <c r="BW8" s="662"/>
      <c r="BX8" s="662"/>
      <c r="BY8" s="662"/>
      <c r="BZ8" s="662"/>
      <c r="CA8" s="662"/>
      <c r="CB8" s="696"/>
      <c r="CD8" s="616" t="s">
        <v>245</v>
      </c>
      <c r="CE8" s="617"/>
      <c r="CF8" s="617"/>
      <c r="CG8" s="617"/>
      <c r="CH8" s="617"/>
      <c r="CI8" s="617"/>
      <c r="CJ8" s="617"/>
      <c r="CK8" s="617"/>
      <c r="CL8" s="617"/>
      <c r="CM8" s="617"/>
      <c r="CN8" s="617"/>
      <c r="CO8" s="617"/>
      <c r="CP8" s="617"/>
      <c r="CQ8" s="618"/>
      <c r="CR8" s="619">
        <v>367322</v>
      </c>
      <c r="CS8" s="620"/>
      <c r="CT8" s="620"/>
      <c r="CU8" s="620"/>
      <c r="CV8" s="620"/>
      <c r="CW8" s="620"/>
      <c r="CX8" s="620"/>
      <c r="CY8" s="621"/>
      <c r="CZ8" s="661">
        <v>13.6</v>
      </c>
      <c r="DA8" s="661"/>
      <c r="DB8" s="661"/>
      <c r="DC8" s="661"/>
      <c r="DD8" s="625">
        <v>1991</v>
      </c>
      <c r="DE8" s="620"/>
      <c r="DF8" s="620"/>
      <c r="DG8" s="620"/>
      <c r="DH8" s="620"/>
      <c r="DI8" s="620"/>
      <c r="DJ8" s="620"/>
      <c r="DK8" s="620"/>
      <c r="DL8" s="620"/>
      <c r="DM8" s="620"/>
      <c r="DN8" s="620"/>
      <c r="DO8" s="620"/>
      <c r="DP8" s="621"/>
      <c r="DQ8" s="625">
        <v>229913</v>
      </c>
      <c r="DR8" s="620"/>
      <c r="DS8" s="620"/>
      <c r="DT8" s="620"/>
      <c r="DU8" s="620"/>
      <c r="DV8" s="620"/>
      <c r="DW8" s="620"/>
      <c r="DX8" s="620"/>
      <c r="DY8" s="620"/>
      <c r="DZ8" s="620"/>
      <c r="EA8" s="620"/>
      <c r="EB8" s="620"/>
      <c r="EC8" s="660"/>
    </row>
    <row r="9" spans="2:143" ht="11.25" customHeight="1" x14ac:dyDescent="0.15">
      <c r="B9" s="616" t="s">
        <v>246</v>
      </c>
      <c r="C9" s="617"/>
      <c r="D9" s="617"/>
      <c r="E9" s="617"/>
      <c r="F9" s="617"/>
      <c r="G9" s="617"/>
      <c r="H9" s="617"/>
      <c r="I9" s="617"/>
      <c r="J9" s="617"/>
      <c r="K9" s="617"/>
      <c r="L9" s="617"/>
      <c r="M9" s="617"/>
      <c r="N9" s="617"/>
      <c r="O9" s="617"/>
      <c r="P9" s="617"/>
      <c r="Q9" s="618"/>
      <c r="R9" s="619">
        <v>281</v>
      </c>
      <c r="S9" s="620"/>
      <c r="T9" s="620"/>
      <c r="U9" s="620"/>
      <c r="V9" s="620"/>
      <c r="W9" s="620"/>
      <c r="X9" s="620"/>
      <c r="Y9" s="621"/>
      <c r="Z9" s="661">
        <v>0</v>
      </c>
      <c r="AA9" s="661"/>
      <c r="AB9" s="661"/>
      <c r="AC9" s="661"/>
      <c r="AD9" s="662">
        <v>281</v>
      </c>
      <c r="AE9" s="662"/>
      <c r="AF9" s="662"/>
      <c r="AG9" s="662"/>
      <c r="AH9" s="662"/>
      <c r="AI9" s="662"/>
      <c r="AJ9" s="662"/>
      <c r="AK9" s="662"/>
      <c r="AL9" s="622">
        <v>0</v>
      </c>
      <c r="AM9" s="623"/>
      <c r="AN9" s="623"/>
      <c r="AO9" s="663"/>
      <c r="AP9" s="616" t="s">
        <v>247</v>
      </c>
      <c r="AQ9" s="617"/>
      <c r="AR9" s="617"/>
      <c r="AS9" s="617"/>
      <c r="AT9" s="617"/>
      <c r="AU9" s="617"/>
      <c r="AV9" s="617"/>
      <c r="AW9" s="617"/>
      <c r="AX9" s="617"/>
      <c r="AY9" s="617"/>
      <c r="AZ9" s="617"/>
      <c r="BA9" s="617"/>
      <c r="BB9" s="617"/>
      <c r="BC9" s="617"/>
      <c r="BD9" s="617"/>
      <c r="BE9" s="617"/>
      <c r="BF9" s="618"/>
      <c r="BG9" s="619">
        <v>51254</v>
      </c>
      <c r="BH9" s="620"/>
      <c r="BI9" s="620"/>
      <c r="BJ9" s="620"/>
      <c r="BK9" s="620"/>
      <c r="BL9" s="620"/>
      <c r="BM9" s="620"/>
      <c r="BN9" s="621"/>
      <c r="BO9" s="661">
        <v>14.6</v>
      </c>
      <c r="BP9" s="661"/>
      <c r="BQ9" s="661"/>
      <c r="BR9" s="661"/>
      <c r="BS9" s="662" t="s">
        <v>176</v>
      </c>
      <c r="BT9" s="662"/>
      <c r="BU9" s="662"/>
      <c r="BV9" s="662"/>
      <c r="BW9" s="662"/>
      <c r="BX9" s="662"/>
      <c r="BY9" s="662"/>
      <c r="BZ9" s="662"/>
      <c r="CA9" s="662"/>
      <c r="CB9" s="696"/>
      <c r="CD9" s="616" t="s">
        <v>248</v>
      </c>
      <c r="CE9" s="617"/>
      <c r="CF9" s="617"/>
      <c r="CG9" s="617"/>
      <c r="CH9" s="617"/>
      <c r="CI9" s="617"/>
      <c r="CJ9" s="617"/>
      <c r="CK9" s="617"/>
      <c r="CL9" s="617"/>
      <c r="CM9" s="617"/>
      <c r="CN9" s="617"/>
      <c r="CO9" s="617"/>
      <c r="CP9" s="617"/>
      <c r="CQ9" s="618"/>
      <c r="CR9" s="619">
        <v>202837</v>
      </c>
      <c r="CS9" s="620"/>
      <c r="CT9" s="620"/>
      <c r="CU9" s="620"/>
      <c r="CV9" s="620"/>
      <c r="CW9" s="620"/>
      <c r="CX9" s="620"/>
      <c r="CY9" s="621"/>
      <c r="CZ9" s="661">
        <v>7.5</v>
      </c>
      <c r="DA9" s="661"/>
      <c r="DB9" s="661"/>
      <c r="DC9" s="661"/>
      <c r="DD9" s="625">
        <v>619</v>
      </c>
      <c r="DE9" s="620"/>
      <c r="DF9" s="620"/>
      <c r="DG9" s="620"/>
      <c r="DH9" s="620"/>
      <c r="DI9" s="620"/>
      <c r="DJ9" s="620"/>
      <c r="DK9" s="620"/>
      <c r="DL9" s="620"/>
      <c r="DM9" s="620"/>
      <c r="DN9" s="620"/>
      <c r="DO9" s="620"/>
      <c r="DP9" s="621"/>
      <c r="DQ9" s="625">
        <v>185491</v>
      </c>
      <c r="DR9" s="620"/>
      <c r="DS9" s="620"/>
      <c r="DT9" s="620"/>
      <c r="DU9" s="620"/>
      <c r="DV9" s="620"/>
      <c r="DW9" s="620"/>
      <c r="DX9" s="620"/>
      <c r="DY9" s="620"/>
      <c r="DZ9" s="620"/>
      <c r="EA9" s="620"/>
      <c r="EB9" s="620"/>
      <c r="EC9" s="660"/>
    </row>
    <row r="10" spans="2:143" ht="11.25" customHeight="1" x14ac:dyDescent="0.15">
      <c r="B10" s="616" t="s">
        <v>249</v>
      </c>
      <c r="C10" s="617"/>
      <c r="D10" s="617"/>
      <c r="E10" s="617"/>
      <c r="F10" s="617"/>
      <c r="G10" s="617"/>
      <c r="H10" s="617"/>
      <c r="I10" s="617"/>
      <c r="J10" s="617"/>
      <c r="K10" s="617"/>
      <c r="L10" s="617"/>
      <c r="M10" s="617"/>
      <c r="N10" s="617"/>
      <c r="O10" s="617"/>
      <c r="P10" s="617"/>
      <c r="Q10" s="618"/>
      <c r="R10" s="619" t="s">
        <v>176</v>
      </c>
      <c r="S10" s="620"/>
      <c r="T10" s="620"/>
      <c r="U10" s="620"/>
      <c r="V10" s="620"/>
      <c r="W10" s="620"/>
      <c r="X10" s="620"/>
      <c r="Y10" s="621"/>
      <c r="Z10" s="661" t="s">
        <v>176</v>
      </c>
      <c r="AA10" s="661"/>
      <c r="AB10" s="661"/>
      <c r="AC10" s="661"/>
      <c r="AD10" s="662" t="s">
        <v>239</v>
      </c>
      <c r="AE10" s="662"/>
      <c r="AF10" s="662"/>
      <c r="AG10" s="662"/>
      <c r="AH10" s="662"/>
      <c r="AI10" s="662"/>
      <c r="AJ10" s="662"/>
      <c r="AK10" s="662"/>
      <c r="AL10" s="622" t="s">
        <v>239</v>
      </c>
      <c r="AM10" s="623"/>
      <c r="AN10" s="623"/>
      <c r="AO10" s="663"/>
      <c r="AP10" s="616" t="s">
        <v>250</v>
      </c>
      <c r="AQ10" s="617"/>
      <c r="AR10" s="617"/>
      <c r="AS10" s="617"/>
      <c r="AT10" s="617"/>
      <c r="AU10" s="617"/>
      <c r="AV10" s="617"/>
      <c r="AW10" s="617"/>
      <c r="AX10" s="617"/>
      <c r="AY10" s="617"/>
      <c r="AZ10" s="617"/>
      <c r="BA10" s="617"/>
      <c r="BB10" s="617"/>
      <c r="BC10" s="617"/>
      <c r="BD10" s="617"/>
      <c r="BE10" s="617"/>
      <c r="BF10" s="618"/>
      <c r="BG10" s="619">
        <v>6942</v>
      </c>
      <c r="BH10" s="620"/>
      <c r="BI10" s="620"/>
      <c r="BJ10" s="620"/>
      <c r="BK10" s="620"/>
      <c r="BL10" s="620"/>
      <c r="BM10" s="620"/>
      <c r="BN10" s="621"/>
      <c r="BO10" s="661">
        <v>2</v>
      </c>
      <c r="BP10" s="661"/>
      <c r="BQ10" s="661"/>
      <c r="BR10" s="661"/>
      <c r="BS10" s="662" t="s">
        <v>239</v>
      </c>
      <c r="BT10" s="662"/>
      <c r="BU10" s="662"/>
      <c r="BV10" s="662"/>
      <c r="BW10" s="662"/>
      <c r="BX10" s="662"/>
      <c r="BY10" s="662"/>
      <c r="BZ10" s="662"/>
      <c r="CA10" s="662"/>
      <c r="CB10" s="696"/>
      <c r="CD10" s="616" t="s">
        <v>251</v>
      </c>
      <c r="CE10" s="617"/>
      <c r="CF10" s="617"/>
      <c r="CG10" s="617"/>
      <c r="CH10" s="617"/>
      <c r="CI10" s="617"/>
      <c r="CJ10" s="617"/>
      <c r="CK10" s="617"/>
      <c r="CL10" s="617"/>
      <c r="CM10" s="617"/>
      <c r="CN10" s="617"/>
      <c r="CO10" s="617"/>
      <c r="CP10" s="617"/>
      <c r="CQ10" s="618"/>
      <c r="CR10" s="619" t="s">
        <v>176</v>
      </c>
      <c r="CS10" s="620"/>
      <c r="CT10" s="620"/>
      <c r="CU10" s="620"/>
      <c r="CV10" s="620"/>
      <c r="CW10" s="620"/>
      <c r="CX10" s="620"/>
      <c r="CY10" s="621"/>
      <c r="CZ10" s="661" t="s">
        <v>176</v>
      </c>
      <c r="DA10" s="661"/>
      <c r="DB10" s="661"/>
      <c r="DC10" s="661"/>
      <c r="DD10" s="625" t="s">
        <v>176</v>
      </c>
      <c r="DE10" s="620"/>
      <c r="DF10" s="620"/>
      <c r="DG10" s="620"/>
      <c r="DH10" s="620"/>
      <c r="DI10" s="620"/>
      <c r="DJ10" s="620"/>
      <c r="DK10" s="620"/>
      <c r="DL10" s="620"/>
      <c r="DM10" s="620"/>
      <c r="DN10" s="620"/>
      <c r="DO10" s="620"/>
      <c r="DP10" s="621"/>
      <c r="DQ10" s="625" t="s">
        <v>239</v>
      </c>
      <c r="DR10" s="620"/>
      <c r="DS10" s="620"/>
      <c r="DT10" s="620"/>
      <c r="DU10" s="620"/>
      <c r="DV10" s="620"/>
      <c r="DW10" s="620"/>
      <c r="DX10" s="620"/>
      <c r="DY10" s="620"/>
      <c r="DZ10" s="620"/>
      <c r="EA10" s="620"/>
      <c r="EB10" s="620"/>
      <c r="EC10" s="660"/>
    </row>
    <row r="11" spans="2:143" ht="11.25" customHeight="1" x14ac:dyDescent="0.15">
      <c r="B11" s="616" t="s">
        <v>252</v>
      </c>
      <c r="C11" s="617"/>
      <c r="D11" s="617"/>
      <c r="E11" s="617"/>
      <c r="F11" s="617"/>
      <c r="G11" s="617"/>
      <c r="H11" s="617"/>
      <c r="I11" s="617"/>
      <c r="J11" s="617"/>
      <c r="K11" s="617"/>
      <c r="L11" s="617"/>
      <c r="M11" s="617"/>
      <c r="N11" s="617"/>
      <c r="O11" s="617"/>
      <c r="P11" s="617"/>
      <c r="Q11" s="618"/>
      <c r="R11" s="619">
        <v>32578</v>
      </c>
      <c r="S11" s="620"/>
      <c r="T11" s="620"/>
      <c r="U11" s="620"/>
      <c r="V11" s="620"/>
      <c r="W11" s="620"/>
      <c r="X11" s="620"/>
      <c r="Y11" s="621"/>
      <c r="Z11" s="622">
        <v>1.2</v>
      </c>
      <c r="AA11" s="623"/>
      <c r="AB11" s="623"/>
      <c r="AC11" s="624"/>
      <c r="AD11" s="625">
        <v>32578</v>
      </c>
      <c r="AE11" s="620"/>
      <c r="AF11" s="620"/>
      <c r="AG11" s="620"/>
      <c r="AH11" s="620"/>
      <c r="AI11" s="620"/>
      <c r="AJ11" s="620"/>
      <c r="AK11" s="621"/>
      <c r="AL11" s="622">
        <v>2.2000000000000002</v>
      </c>
      <c r="AM11" s="623"/>
      <c r="AN11" s="623"/>
      <c r="AO11" s="663"/>
      <c r="AP11" s="616" t="s">
        <v>253</v>
      </c>
      <c r="AQ11" s="617"/>
      <c r="AR11" s="617"/>
      <c r="AS11" s="617"/>
      <c r="AT11" s="617"/>
      <c r="AU11" s="617"/>
      <c r="AV11" s="617"/>
      <c r="AW11" s="617"/>
      <c r="AX11" s="617"/>
      <c r="AY11" s="617"/>
      <c r="AZ11" s="617"/>
      <c r="BA11" s="617"/>
      <c r="BB11" s="617"/>
      <c r="BC11" s="617"/>
      <c r="BD11" s="617"/>
      <c r="BE11" s="617"/>
      <c r="BF11" s="618"/>
      <c r="BG11" s="619">
        <v>6012</v>
      </c>
      <c r="BH11" s="620"/>
      <c r="BI11" s="620"/>
      <c r="BJ11" s="620"/>
      <c r="BK11" s="620"/>
      <c r="BL11" s="620"/>
      <c r="BM11" s="620"/>
      <c r="BN11" s="621"/>
      <c r="BO11" s="661">
        <v>1.7</v>
      </c>
      <c r="BP11" s="661"/>
      <c r="BQ11" s="661"/>
      <c r="BR11" s="661"/>
      <c r="BS11" s="662">
        <v>1709</v>
      </c>
      <c r="BT11" s="662"/>
      <c r="BU11" s="662"/>
      <c r="BV11" s="662"/>
      <c r="BW11" s="662"/>
      <c r="BX11" s="662"/>
      <c r="BY11" s="662"/>
      <c r="BZ11" s="662"/>
      <c r="CA11" s="662"/>
      <c r="CB11" s="696"/>
      <c r="CD11" s="616" t="s">
        <v>254</v>
      </c>
      <c r="CE11" s="617"/>
      <c r="CF11" s="617"/>
      <c r="CG11" s="617"/>
      <c r="CH11" s="617"/>
      <c r="CI11" s="617"/>
      <c r="CJ11" s="617"/>
      <c r="CK11" s="617"/>
      <c r="CL11" s="617"/>
      <c r="CM11" s="617"/>
      <c r="CN11" s="617"/>
      <c r="CO11" s="617"/>
      <c r="CP11" s="617"/>
      <c r="CQ11" s="618"/>
      <c r="CR11" s="619">
        <v>154926</v>
      </c>
      <c r="CS11" s="620"/>
      <c r="CT11" s="620"/>
      <c r="CU11" s="620"/>
      <c r="CV11" s="620"/>
      <c r="CW11" s="620"/>
      <c r="CX11" s="620"/>
      <c r="CY11" s="621"/>
      <c r="CZ11" s="661">
        <v>5.7</v>
      </c>
      <c r="DA11" s="661"/>
      <c r="DB11" s="661"/>
      <c r="DC11" s="661"/>
      <c r="DD11" s="625">
        <v>30341</v>
      </c>
      <c r="DE11" s="620"/>
      <c r="DF11" s="620"/>
      <c r="DG11" s="620"/>
      <c r="DH11" s="620"/>
      <c r="DI11" s="620"/>
      <c r="DJ11" s="620"/>
      <c r="DK11" s="620"/>
      <c r="DL11" s="620"/>
      <c r="DM11" s="620"/>
      <c r="DN11" s="620"/>
      <c r="DO11" s="620"/>
      <c r="DP11" s="621"/>
      <c r="DQ11" s="625">
        <v>89863</v>
      </c>
      <c r="DR11" s="620"/>
      <c r="DS11" s="620"/>
      <c r="DT11" s="620"/>
      <c r="DU11" s="620"/>
      <c r="DV11" s="620"/>
      <c r="DW11" s="620"/>
      <c r="DX11" s="620"/>
      <c r="DY11" s="620"/>
      <c r="DZ11" s="620"/>
      <c r="EA11" s="620"/>
      <c r="EB11" s="620"/>
      <c r="EC11" s="660"/>
    </row>
    <row r="12" spans="2:143" ht="11.25" customHeight="1" x14ac:dyDescent="0.15">
      <c r="B12" s="616" t="s">
        <v>255</v>
      </c>
      <c r="C12" s="617"/>
      <c r="D12" s="617"/>
      <c r="E12" s="617"/>
      <c r="F12" s="617"/>
      <c r="G12" s="617"/>
      <c r="H12" s="617"/>
      <c r="I12" s="617"/>
      <c r="J12" s="617"/>
      <c r="K12" s="617"/>
      <c r="L12" s="617"/>
      <c r="M12" s="617"/>
      <c r="N12" s="617"/>
      <c r="O12" s="617"/>
      <c r="P12" s="617"/>
      <c r="Q12" s="618"/>
      <c r="R12" s="619" t="s">
        <v>239</v>
      </c>
      <c r="S12" s="620"/>
      <c r="T12" s="620"/>
      <c r="U12" s="620"/>
      <c r="V12" s="620"/>
      <c r="W12" s="620"/>
      <c r="X12" s="620"/>
      <c r="Y12" s="621"/>
      <c r="Z12" s="661" t="s">
        <v>239</v>
      </c>
      <c r="AA12" s="661"/>
      <c r="AB12" s="661"/>
      <c r="AC12" s="661"/>
      <c r="AD12" s="662" t="s">
        <v>176</v>
      </c>
      <c r="AE12" s="662"/>
      <c r="AF12" s="662"/>
      <c r="AG12" s="662"/>
      <c r="AH12" s="662"/>
      <c r="AI12" s="662"/>
      <c r="AJ12" s="662"/>
      <c r="AK12" s="662"/>
      <c r="AL12" s="622" t="s">
        <v>239</v>
      </c>
      <c r="AM12" s="623"/>
      <c r="AN12" s="623"/>
      <c r="AO12" s="663"/>
      <c r="AP12" s="616" t="s">
        <v>256</v>
      </c>
      <c r="AQ12" s="617"/>
      <c r="AR12" s="617"/>
      <c r="AS12" s="617"/>
      <c r="AT12" s="617"/>
      <c r="AU12" s="617"/>
      <c r="AV12" s="617"/>
      <c r="AW12" s="617"/>
      <c r="AX12" s="617"/>
      <c r="AY12" s="617"/>
      <c r="AZ12" s="617"/>
      <c r="BA12" s="617"/>
      <c r="BB12" s="617"/>
      <c r="BC12" s="617"/>
      <c r="BD12" s="617"/>
      <c r="BE12" s="617"/>
      <c r="BF12" s="618"/>
      <c r="BG12" s="619">
        <v>273201</v>
      </c>
      <c r="BH12" s="620"/>
      <c r="BI12" s="620"/>
      <c r="BJ12" s="620"/>
      <c r="BK12" s="620"/>
      <c r="BL12" s="620"/>
      <c r="BM12" s="620"/>
      <c r="BN12" s="621"/>
      <c r="BO12" s="661">
        <v>78.099999999999994</v>
      </c>
      <c r="BP12" s="661"/>
      <c r="BQ12" s="661"/>
      <c r="BR12" s="661"/>
      <c r="BS12" s="662" t="s">
        <v>176</v>
      </c>
      <c r="BT12" s="662"/>
      <c r="BU12" s="662"/>
      <c r="BV12" s="662"/>
      <c r="BW12" s="662"/>
      <c r="BX12" s="662"/>
      <c r="BY12" s="662"/>
      <c r="BZ12" s="662"/>
      <c r="CA12" s="662"/>
      <c r="CB12" s="696"/>
      <c r="CD12" s="616" t="s">
        <v>257</v>
      </c>
      <c r="CE12" s="617"/>
      <c r="CF12" s="617"/>
      <c r="CG12" s="617"/>
      <c r="CH12" s="617"/>
      <c r="CI12" s="617"/>
      <c r="CJ12" s="617"/>
      <c r="CK12" s="617"/>
      <c r="CL12" s="617"/>
      <c r="CM12" s="617"/>
      <c r="CN12" s="617"/>
      <c r="CO12" s="617"/>
      <c r="CP12" s="617"/>
      <c r="CQ12" s="618"/>
      <c r="CR12" s="619">
        <v>129398</v>
      </c>
      <c r="CS12" s="620"/>
      <c r="CT12" s="620"/>
      <c r="CU12" s="620"/>
      <c r="CV12" s="620"/>
      <c r="CW12" s="620"/>
      <c r="CX12" s="620"/>
      <c r="CY12" s="621"/>
      <c r="CZ12" s="661">
        <v>4.8</v>
      </c>
      <c r="DA12" s="661"/>
      <c r="DB12" s="661"/>
      <c r="DC12" s="661"/>
      <c r="DD12" s="625">
        <v>5500</v>
      </c>
      <c r="DE12" s="620"/>
      <c r="DF12" s="620"/>
      <c r="DG12" s="620"/>
      <c r="DH12" s="620"/>
      <c r="DI12" s="620"/>
      <c r="DJ12" s="620"/>
      <c r="DK12" s="620"/>
      <c r="DL12" s="620"/>
      <c r="DM12" s="620"/>
      <c r="DN12" s="620"/>
      <c r="DO12" s="620"/>
      <c r="DP12" s="621"/>
      <c r="DQ12" s="625">
        <v>75793</v>
      </c>
      <c r="DR12" s="620"/>
      <c r="DS12" s="620"/>
      <c r="DT12" s="620"/>
      <c r="DU12" s="620"/>
      <c r="DV12" s="620"/>
      <c r="DW12" s="620"/>
      <c r="DX12" s="620"/>
      <c r="DY12" s="620"/>
      <c r="DZ12" s="620"/>
      <c r="EA12" s="620"/>
      <c r="EB12" s="620"/>
      <c r="EC12" s="660"/>
    </row>
    <row r="13" spans="2:143" ht="11.25" customHeight="1" x14ac:dyDescent="0.15">
      <c r="B13" s="616" t="s">
        <v>258</v>
      </c>
      <c r="C13" s="617"/>
      <c r="D13" s="617"/>
      <c r="E13" s="617"/>
      <c r="F13" s="617"/>
      <c r="G13" s="617"/>
      <c r="H13" s="617"/>
      <c r="I13" s="617"/>
      <c r="J13" s="617"/>
      <c r="K13" s="617"/>
      <c r="L13" s="617"/>
      <c r="M13" s="617"/>
      <c r="N13" s="617"/>
      <c r="O13" s="617"/>
      <c r="P13" s="617"/>
      <c r="Q13" s="618"/>
      <c r="R13" s="619" t="s">
        <v>176</v>
      </c>
      <c r="S13" s="620"/>
      <c r="T13" s="620"/>
      <c r="U13" s="620"/>
      <c r="V13" s="620"/>
      <c r="W13" s="620"/>
      <c r="X13" s="620"/>
      <c r="Y13" s="621"/>
      <c r="Z13" s="661" t="s">
        <v>239</v>
      </c>
      <c r="AA13" s="661"/>
      <c r="AB13" s="661"/>
      <c r="AC13" s="661"/>
      <c r="AD13" s="662" t="s">
        <v>239</v>
      </c>
      <c r="AE13" s="662"/>
      <c r="AF13" s="662"/>
      <c r="AG13" s="662"/>
      <c r="AH13" s="662"/>
      <c r="AI13" s="662"/>
      <c r="AJ13" s="662"/>
      <c r="AK13" s="662"/>
      <c r="AL13" s="622" t="s">
        <v>239</v>
      </c>
      <c r="AM13" s="623"/>
      <c r="AN13" s="623"/>
      <c r="AO13" s="663"/>
      <c r="AP13" s="616" t="s">
        <v>259</v>
      </c>
      <c r="AQ13" s="617"/>
      <c r="AR13" s="617"/>
      <c r="AS13" s="617"/>
      <c r="AT13" s="617"/>
      <c r="AU13" s="617"/>
      <c r="AV13" s="617"/>
      <c r="AW13" s="617"/>
      <c r="AX13" s="617"/>
      <c r="AY13" s="617"/>
      <c r="AZ13" s="617"/>
      <c r="BA13" s="617"/>
      <c r="BB13" s="617"/>
      <c r="BC13" s="617"/>
      <c r="BD13" s="617"/>
      <c r="BE13" s="617"/>
      <c r="BF13" s="618"/>
      <c r="BG13" s="619">
        <v>270168</v>
      </c>
      <c r="BH13" s="620"/>
      <c r="BI13" s="620"/>
      <c r="BJ13" s="620"/>
      <c r="BK13" s="620"/>
      <c r="BL13" s="620"/>
      <c r="BM13" s="620"/>
      <c r="BN13" s="621"/>
      <c r="BO13" s="661">
        <v>77.2</v>
      </c>
      <c r="BP13" s="661"/>
      <c r="BQ13" s="661"/>
      <c r="BR13" s="661"/>
      <c r="BS13" s="662" t="s">
        <v>176</v>
      </c>
      <c r="BT13" s="662"/>
      <c r="BU13" s="662"/>
      <c r="BV13" s="662"/>
      <c r="BW13" s="662"/>
      <c r="BX13" s="662"/>
      <c r="BY13" s="662"/>
      <c r="BZ13" s="662"/>
      <c r="CA13" s="662"/>
      <c r="CB13" s="696"/>
      <c r="CD13" s="616" t="s">
        <v>260</v>
      </c>
      <c r="CE13" s="617"/>
      <c r="CF13" s="617"/>
      <c r="CG13" s="617"/>
      <c r="CH13" s="617"/>
      <c r="CI13" s="617"/>
      <c r="CJ13" s="617"/>
      <c r="CK13" s="617"/>
      <c r="CL13" s="617"/>
      <c r="CM13" s="617"/>
      <c r="CN13" s="617"/>
      <c r="CO13" s="617"/>
      <c r="CP13" s="617"/>
      <c r="CQ13" s="618"/>
      <c r="CR13" s="619">
        <v>395941</v>
      </c>
      <c r="CS13" s="620"/>
      <c r="CT13" s="620"/>
      <c r="CU13" s="620"/>
      <c r="CV13" s="620"/>
      <c r="CW13" s="620"/>
      <c r="CX13" s="620"/>
      <c r="CY13" s="621"/>
      <c r="CZ13" s="661">
        <v>14.6</v>
      </c>
      <c r="DA13" s="661"/>
      <c r="DB13" s="661"/>
      <c r="DC13" s="661"/>
      <c r="DD13" s="625">
        <v>174983</v>
      </c>
      <c r="DE13" s="620"/>
      <c r="DF13" s="620"/>
      <c r="DG13" s="620"/>
      <c r="DH13" s="620"/>
      <c r="DI13" s="620"/>
      <c r="DJ13" s="620"/>
      <c r="DK13" s="620"/>
      <c r="DL13" s="620"/>
      <c r="DM13" s="620"/>
      <c r="DN13" s="620"/>
      <c r="DO13" s="620"/>
      <c r="DP13" s="621"/>
      <c r="DQ13" s="625">
        <v>263008</v>
      </c>
      <c r="DR13" s="620"/>
      <c r="DS13" s="620"/>
      <c r="DT13" s="620"/>
      <c r="DU13" s="620"/>
      <c r="DV13" s="620"/>
      <c r="DW13" s="620"/>
      <c r="DX13" s="620"/>
      <c r="DY13" s="620"/>
      <c r="DZ13" s="620"/>
      <c r="EA13" s="620"/>
      <c r="EB13" s="620"/>
      <c r="EC13" s="660"/>
    </row>
    <row r="14" spans="2:143" ht="11.25" customHeight="1" x14ac:dyDescent="0.15">
      <c r="B14" s="616" t="s">
        <v>261</v>
      </c>
      <c r="C14" s="617"/>
      <c r="D14" s="617"/>
      <c r="E14" s="617"/>
      <c r="F14" s="617"/>
      <c r="G14" s="617"/>
      <c r="H14" s="617"/>
      <c r="I14" s="617"/>
      <c r="J14" s="617"/>
      <c r="K14" s="617"/>
      <c r="L14" s="617"/>
      <c r="M14" s="617"/>
      <c r="N14" s="617"/>
      <c r="O14" s="617"/>
      <c r="P14" s="617"/>
      <c r="Q14" s="618"/>
      <c r="R14" s="619" t="s">
        <v>239</v>
      </c>
      <c r="S14" s="620"/>
      <c r="T14" s="620"/>
      <c r="U14" s="620"/>
      <c r="V14" s="620"/>
      <c r="W14" s="620"/>
      <c r="X14" s="620"/>
      <c r="Y14" s="621"/>
      <c r="Z14" s="661" t="s">
        <v>176</v>
      </c>
      <c r="AA14" s="661"/>
      <c r="AB14" s="661"/>
      <c r="AC14" s="661"/>
      <c r="AD14" s="662" t="s">
        <v>176</v>
      </c>
      <c r="AE14" s="662"/>
      <c r="AF14" s="662"/>
      <c r="AG14" s="662"/>
      <c r="AH14" s="662"/>
      <c r="AI14" s="662"/>
      <c r="AJ14" s="662"/>
      <c r="AK14" s="662"/>
      <c r="AL14" s="622" t="s">
        <v>239</v>
      </c>
      <c r="AM14" s="623"/>
      <c r="AN14" s="623"/>
      <c r="AO14" s="663"/>
      <c r="AP14" s="616" t="s">
        <v>262</v>
      </c>
      <c r="AQ14" s="617"/>
      <c r="AR14" s="617"/>
      <c r="AS14" s="617"/>
      <c r="AT14" s="617"/>
      <c r="AU14" s="617"/>
      <c r="AV14" s="617"/>
      <c r="AW14" s="617"/>
      <c r="AX14" s="617"/>
      <c r="AY14" s="617"/>
      <c r="AZ14" s="617"/>
      <c r="BA14" s="617"/>
      <c r="BB14" s="617"/>
      <c r="BC14" s="617"/>
      <c r="BD14" s="617"/>
      <c r="BE14" s="617"/>
      <c r="BF14" s="618"/>
      <c r="BG14" s="619">
        <v>4201</v>
      </c>
      <c r="BH14" s="620"/>
      <c r="BI14" s="620"/>
      <c r="BJ14" s="620"/>
      <c r="BK14" s="620"/>
      <c r="BL14" s="620"/>
      <c r="BM14" s="620"/>
      <c r="BN14" s="621"/>
      <c r="BO14" s="661">
        <v>1.2</v>
      </c>
      <c r="BP14" s="661"/>
      <c r="BQ14" s="661"/>
      <c r="BR14" s="661"/>
      <c r="BS14" s="662" t="s">
        <v>239</v>
      </c>
      <c r="BT14" s="662"/>
      <c r="BU14" s="662"/>
      <c r="BV14" s="662"/>
      <c r="BW14" s="662"/>
      <c r="BX14" s="662"/>
      <c r="BY14" s="662"/>
      <c r="BZ14" s="662"/>
      <c r="CA14" s="662"/>
      <c r="CB14" s="696"/>
      <c r="CD14" s="616" t="s">
        <v>263</v>
      </c>
      <c r="CE14" s="617"/>
      <c r="CF14" s="617"/>
      <c r="CG14" s="617"/>
      <c r="CH14" s="617"/>
      <c r="CI14" s="617"/>
      <c r="CJ14" s="617"/>
      <c r="CK14" s="617"/>
      <c r="CL14" s="617"/>
      <c r="CM14" s="617"/>
      <c r="CN14" s="617"/>
      <c r="CO14" s="617"/>
      <c r="CP14" s="617"/>
      <c r="CQ14" s="618"/>
      <c r="CR14" s="619">
        <v>158850</v>
      </c>
      <c r="CS14" s="620"/>
      <c r="CT14" s="620"/>
      <c r="CU14" s="620"/>
      <c r="CV14" s="620"/>
      <c r="CW14" s="620"/>
      <c r="CX14" s="620"/>
      <c r="CY14" s="621"/>
      <c r="CZ14" s="661">
        <v>5.9</v>
      </c>
      <c r="DA14" s="661"/>
      <c r="DB14" s="661"/>
      <c r="DC14" s="661"/>
      <c r="DD14" s="625" t="s">
        <v>239</v>
      </c>
      <c r="DE14" s="620"/>
      <c r="DF14" s="620"/>
      <c r="DG14" s="620"/>
      <c r="DH14" s="620"/>
      <c r="DI14" s="620"/>
      <c r="DJ14" s="620"/>
      <c r="DK14" s="620"/>
      <c r="DL14" s="620"/>
      <c r="DM14" s="620"/>
      <c r="DN14" s="620"/>
      <c r="DO14" s="620"/>
      <c r="DP14" s="621"/>
      <c r="DQ14" s="625">
        <v>154440</v>
      </c>
      <c r="DR14" s="620"/>
      <c r="DS14" s="620"/>
      <c r="DT14" s="620"/>
      <c r="DU14" s="620"/>
      <c r="DV14" s="620"/>
      <c r="DW14" s="620"/>
      <c r="DX14" s="620"/>
      <c r="DY14" s="620"/>
      <c r="DZ14" s="620"/>
      <c r="EA14" s="620"/>
      <c r="EB14" s="620"/>
      <c r="EC14" s="660"/>
    </row>
    <row r="15" spans="2:143" ht="11.25" customHeight="1" x14ac:dyDescent="0.15">
      <c r="B15" s="616" t="s">
        <v>264</v>
      </c>
      <c r="C15" s="617"/>
      <c r="D15" s="617"/>
      <c r="E15" s="617"/>
      <c r="F15" s="617"/>
      <c r="G15" s="617"/>
      <c r="H15" s="617"/>
      <c r="I15" s="617"/>
      <c r="J15" s="617"/>
      <c r="K15" s="617"/>
      <c r="L15" s="617"/>
      <c r="M15" s="617"/>
      <c r="N15" s="617"/>
      <c r="O15" s="617"/>
      <c r="P15" s="617"/>
      <c r="Q15" s="618"/>
      <c r="R15" s="619" t="s">
        <v>176</v>
      </c>
      <c r="S15" s="620"/>
      <c r="T15" s="620"/>
      <c r="U15" s="620"/>
      <c r="V15" s="620"/>
      <c r="W15" s="620"/>
      <c r="X15" s="620"/>
      <c r="Y15" s="621"/>
      <c r="Z15" s="661" t="s">
        <v>176</v>
      </c>
      <c r="AA15" s="661"/>
      <c r="AB15" s="661"/>
      <c r="AC15" s="661"/>
      <c r="AD15" s="662" t="s">
        <v>239</v>
      </c>
      <c r="AE15" s="662"/>
      <c r="AF15" s="662"/>
      <c r="AG15" s="662"/>
      <c r="AH15" s="662"/>
      <c r="AI15" s="662"/>
      <c r="AJ15" s="662"/>
      <c r="AK15" s="662"/>
      <c r="AL15" s="622" t="s">
        <v>239</v>
      </c>
      <c r="AM15" s="623"/>
      <c r="AN15" s="623"/>
      <c r="AO15" s="663"/>
      <c r="AP15" s="616" t="s">
        <v>265</v>
      </c>
      <c r="AQ15" s="617"/>
      <c r="AR15" s="617"/>
      <c r="AS15" s="617"/>
      <c r="AT15" s="617"/>
      <c r="AU15" s="617"/>
      <c r="AV15" s="617"/>
      <c r="AW15" s="617"/>
      <c r="AX15" s="617"/>
      <c r="AY15" s="617"/>
      <c r="AZ15" s="617"/>
      <c r="BA15" s="617"/>
      <c r="BB15" s="617"/>
      <c r="BC15" s="617"/>
      <c r="BD15" s="617"/>
      <c r="BE15" s="617"/>
      <c r="BF15" s="618"/>
      <c r="BG15" s="619">
        <v>4030</v>
      </c>
      <c r="BH15" s="620"/>
      <c r="BI15" s="620"/>
      <c r="BJ15" s="620"/>
      <c r="BK15" s="620"/>
      <c r="BL15" s="620"/>
      <c r="BM15" s="620"/>
      <c r="BN15" s="621"/>
      <c r="BO15" s="661">
        <v>1.2</v>
      </c>
      <c r="BP15" s="661"/>
      <c r="BQ15" s="661"/>
      <c r="BR15" s="661"/>
      <c r="BS15" s="662" t="s">
        <v>239</v>
      </c>
      <c r="BT15" s="662"/>
      <c r="BU15" s="662"/>
      <c r="BV15" s="662"/>
      <c r="BW15" s="662"/>
      <c r="BX15" s="662"/>
      <c r="BY15" s="662"/>
      <c r="BZ15" s="662"/>
      <c r="CA15" s="662"/>
      <c r="CB15" s="696"/>
      <c r="CD15" s="616" t="s">
        <v>266</v>
      </c>
      <c r="CE15" s="617"/>
      <c r="CF15" s="617"/>
      <c r="CG15" s="617"/>
      <c r="CH15" s="617"/>
      <c r="CI15" s="617"/>
      <c r="CJ15" s="617"/>
      <c r="CK15" s="617"/>
      <c r="CL15" s="617"/>
      <c r="CM15" s="617"/>
      <c r="CN15" s="617"/>
      <c r="CO15" s="617"/>
      <c r="CP15" s="617"/>
      <c r="CQ15" s="618"/>
      <c r="CR15" s="619">
        <v>192851</v>
      </c>
      <c r="CS15" s="620"/>
      <c r="CT15" s="620"/>
      <c r="CU15" s="620"/>
      <c r="CV15" s="620"/>
      <c r="CW15" s="620"/>
      <c r="CX15" s="620"/>
      <c r="CY15" s="621"/>
      <c r="CZ15" s="661">
        <v>7.1</v>
      </c>
      <c r="DA15" s="661"/>
      <c r="DB15" s="661"/>
      <c r="DC15" s="661"/>
      <c r="DD15" s="625">
        <v>7601</v>
      </c>
      <c r="DE15" s="620"/>
      <c r="DF15" s="620"/>
      <c r="DG15" s="620"/>
      <c r="DH15" s="620"/>
      <c r="DI15" s="620"/>
      <c r="DJ15" s="620"/>
      <c r="DK15" s="620"/>
      <c r="DL15" s="620"/>
      <c r="DM15" s="620"/>
      <c r="DN15" s="620"/>
      <c r="DO15" s="620"/>
      <c r="DP15" s="621"/>
      <c r="DQ15" s="625">
        <v>177622</v>
      </c>
      <c r="DR15" s="620"/>
      <c r="DS15" s="620"/>
      <c r="DT15" s="620"/>
      <c r="DU15" s="620"/>
      <c r="DV15" s="620"/>
      <c r="DW15" s="620"/>
      <c r="DX15" s="620"/>
      <c r="DY15" s="620"/>
      <c r="DZ15" s="620"/>
      <c r="EA15" s="620"/>
      <c r="EB15" s="620"/>
      <c r="EC15" s="660"/>
    </row>
    <row r="16" spans="2:143" ht="11.25" customHeight="1" x14ac:dyDescent="0.15">
      <c r="B16" s="616" t="s">
        <v>267</v>
      </c>
      <c r="C16" s="617"/>
      <c r="D16" s="617"/>
      <c r="E16" s="617"/>
      <c r="F16" s="617"/>
      <c r="G16" s="617"/>
      <c r="H16" s="617"/>
      <c r="I16" s="617"/>
      <c r="J16" s="617"/>
      <c r="K16" s="617"/>
      <c r="L16" s="617"/>
      <c r="M16" s="617"/>
      <c r="N16" s="617"/>
      <c r="O16" s="617"/>
      <c r="P16" s="617"/>
      <c r="Q16" s="618"/>
      <c r="R16" s="619">
        <v>3569</v>
      </c>
      <c r="S16" s="620"/>
      <c r="T16" s="620"/>
      <c r="U16" s="620"/>
      <c r="V16" s="620"/>
      <c r="W16" s="620"/>
      <c r="X16" s="620"/>
      <c r="Y16" s="621"/>
      <c r="Z16" s="661">
        <v>0.1</v>
      </c>
      <c r="AA16" s="661"/>
      <c r="AB16" s="661"/>
      <c r="AC16" s="661"/>
      <c r="AD16" s="662">
        <v>3569</v>
      </c>
      <c r="AE16" s="662"/>
      <c r="AF16" s="662"/>
      <c r="AG16" s="662"/>
      <c r="AH16" s="662"/>
      <c r="AI16" s="662"/>
      <c r="AJ16" s="662"/>
      <c r="AK16" s="662"/>
      <c r="AL16" s="622">
        <v>0.2</v>
      </c>
      <c r="AM16" s="623"/>
      <c r="AN16" s="623"/>
      <c r="AO16" s="663"/>
      <c r="AP16" s="616" t="s">
        <v>268</v>
      </c>
      <c r="AQ16" s="617"/>
      <c r="AR16" s="617"/>
      <c r="AS16" s="617"/>
      <c r="AT16" s="617"/>
      <c r="AU16" s="617"/>
      <c r="AV16" s="617"/>
      <c r="AW16" s="617"/>
      <c r="AX16" s="617"/>
      <c r="AY16" s="617"/>
      <c r="AZ16" s="617"/>
      <c r="BA16" s="617"/>
      <c r="BB16" s="617"/>
      <c r="BC16" s="617"/>
      <c r="BD16" s="617"/>
      <c r="BE16" s="617"/>
      <c r="BF16" s="618"/>
      <c r="BG16" s="619" t="s">
        <v>239</v>
      </c>
      <c r="BH16" s="620"/>
      <c r="BI16" s="620"/>
      <c r="BJ16" s="620"/>
      <c r="BK16" s="620"/>
      <c r="BL16" s="620"/>
      <c r="BM16" s="620"/>
      <c r="BN16" s="621"/>
      <c r="BO16" s="661" t="s">
        <v>176</v>
      </c>
      <c r="BP16" s="661"/>
      <c r="BQ16" s="661"/>
      <c r="BR16" s="661"/>
      <c r="BS16" s="662" t="s">
        <v>176</v>
      </c>
      <c r="BT16" s="662"/>
      <c r="BU16" s="662"/>
      <c r="BV16" s="662"/>
      <c r="BW16" s="662"/>
      <c r="BX16" s="662"/>
      <c r="BY16" s="662"/>
      <c r="BZ16" s="662"/>
      <c r="CA16" s="662"/>
      <c r="CB16" s="696"/>
      <c r="CD16" s="616" t="s">
        <v>269</v>
      </c>
      <c r="CE16" s="617"/>
      <c r="CF16" s="617"/>
      <c r="CG16" s="617"/>
      <c r="CH16" s="617"/>
      <c r="CI16" s="617"/>
      <c r="CJ16" s="617"/>
      <c r="CK16" s="617"/>
      <c r="CL16" s="617"/>
      <c r="CM16" s="617"/>
      <c r="CN16" s="617"/>
      <c r="CO16" s="617"/>
      <c r="CP16" s="617"/>
      <c r="CQ16" s="618"/>
      <c r="CR16" s="619">
        <v>6490</v>
      </c>
      <c r="CS16" s="620"/>
      <c r="CT16" s="620"/>
      <c r="CU16" s="620"/>
      <c r="CV16" s="620"/>
      <c r="CW16" s="620"/>
      <c r="CX16" s="620"/>
      <c r="CY16" s="621"/>
      <c r="CZ16" s="661">
        <v>0.2</v>
      </c>
      <c r="DA16" s="661"/>
      <c r="DB16" s="661"/>
      <c r="DC16" s="661"/>
      <c r="DD16" s="625" t="s">
        <v>239</v>
      </c>
      <c r="DE16" s="620"/>
      <c r="DF16" s="620"/>
      <c r="DG16" s="620"/>
      <c r="DH16" s="620"/>
      <c r="DI16" s="620"/>
      <c r="DJ16" s="620"/>
      <c r="DK16" s="620"/>
      <c r="DL16" s="620"/>
      <c r="DM16" s="620"/>
      <c r="DN16" s="620"/>
      <c r="DO16" s="620"/>
      <c r="DP16" s="621"/>
      <c r="DQ16" s="625">
        <v>90</v>
      </c>
      <c r="DR16" s="620"/>
      <c r="DS16" s="620"/>
      <c r="DT16" s="620"/>
      <c r="DU16" s="620"/>
      <c r="DV16" s="620"/>
      <c r="DW16" s="620"/>
      <c r="DX16" s="620"/>
      <c r="DY16" s="620"/>
      <c r="DZ16" s="620"/>
      <c r="EA16" s="620"/>
      <c r="EB16" s="620"/>
      <c r="EC16" s="660"/>
    </row>
    <row r="17" spans="2:133" ht="11.25" customHeight="1" x14ac:dyDescent="0.15">
      <c r="B17" s="616" t="s">
        <v>270</v>
      </c>
      <c r="C17" s="617"/>
      <c r="D17" s="617"/>
      <c r="E17" s="617"/>
      <c r="F17" s="617"/>
      <c r="G17" s="617"/>
      <c r="H17" s="617"/>
      <c r="I17" s="617"/>
      <c r="J17" s="617"/>
      <c r="K17" s="617"/>
      <c r="L17" s="617"/>
      <c r="M17" s="617"/>
      <c r="N17" s="617"/>
      <c r="O17" s="617"/>
      <c r="P17" s="617"/>
      <c r="Q17" s="618"/>
      <c r="R17" s="619">
        <v>2745</v>
      </c>
      <c r="S17" s="620"/>
      <c r="T17" s="620"/>
      <c r="U17" s="620"/>
      <c r="V17" s="620"/>
      <c r="W17" s="620"/>
      <c r="X17" s="620"/>
      <c r="Y17" s="621"/>
      <c r="Z17" s="661">
        <v>0.1</v>
      </c>
      <c r="AA17" s="661"/>
      <c r="AB17" s="661"/>
      <c r="AC17" s="661"/>
      <c r="AD17" s="662">
        <v>2745</v>
      </c>
      <c r="AE17" s="662"/>
      <c r="AF17" s="662"/>
      <c r="AG17" s="662"/>
      <c r="AH17" s="662"/>
      <c r="AI17" s="662"/>
      <c r="AJ17" s="662"/>
      <c r="AK17" s="662"/>
      <c r="AL17" s="622">
        <v>0.2</v>
      </c>
      <c r="AM17" s="623"/>
      <c r="AN17" s="623"/>
      <c r="AO17" s="663"/>
      <c r="AP17" s="616" t="s">
        <v>271</v>
      </c>
      <c r="AQ17" s="617"/>
      <c r="AR17" s="617"/>
      <c r="AS17" s="617"/>
      <c r="AT17" s="617"/>
      <c r="AU17" s="617"/>
      <c r="AV17" s="617"/>
      <c r="AW17" s="617"/>
      <c r="AX17" s="617"/>
      <c r="AY17" s="617"/>
      <c r="AZ17" s="617"/>
      <c r="BA17" s="617"/>
      <c r="BB17" s="617"/>
      <c r="BC17" s="617"/>
      <c r="BD17" s="617"/>
      <c r="BE17" s="617"/>
      <c r="BF17" s="618"/>
      <c r="BG17" s="619" t="s">
        <v>239</v>
      </c>
      <c r="BH17" s="620"/>
      <c r="BI17" s="620"/>
      <c r="BJ17" s="620"/>
      <c r="BK17" s="620"/>
      <c r="BL17" s="620"/>
      <c r="BM17" s="620"/>
      <c r="BN17" s="621"/>
      <c r="BO17" s="661" t="s">
        <v>239</v>
      </c>
      <c r="BP17" s="661"/>
      <c r="BQ17" s="661"/>
      <c r="BR17" s="661"/>
      <c r="BS17" s="662" t="s">
        <v>176</v>
      </c>
      <c r="BT17" s="662"/>
      <c r="BU17" s="662"/>
      <c r="BV17" s="662"/>
      <c r="BW17" s="662"/>
      <c r="BX17" s="662"/>
      <c r="BY17" s="662"/>
      <c r="BZ17" s="662"/>
      <c r="CA17" s="662"/>
      <c r="CB17" s="696"/>
      <c r="CD17" s="616" t="s">
        <v>272</v>
      </c>
      <c r="CE17" s="617"/>
      <c r="CF17" s="617"/>
      <c r="CG17" s="617"/>
      <c r="CH17" s="617"/>
      <c r="CI17" s="617"/>
      <c r="CJ17" s="617"/>
      <c r="CK17" s="617"/>
      <c r="CL17" s="617"/>
      <c r="CM17" s="617"/>
      <c r="CN17" s="617"/>
      <c r="CO17" s="617"/>
      <c r="CP17" s="617"/>
      <c r="CQ17" s="618"/>
      <c r="CR17" s="619">
        <v>244969</v>
      </c>
      <c r="CS17" s="620"/>
      <c r="CT17" s="620"/>
      <c r="CU17" s="620"/>
      <c r="CV17" s="620"/>
      <c r="CW17" s="620"/>
      <c r="CX17" s="620"/>
      <c r="CY17" s="621"/>
      <c r="CZ17" s="661">
        <v>9</v>
      </c>
      <c r="DA17" s="661"/>
      <c r="DB17" s="661"/>
      <c r="DC17" s="661"/>
      <c r="DD17" s="625" t="s">
        <v>176</v>
      </c>
      <c r="DE17" s="620"/>
      <c r="DF17" s="620"/>
      <c r="DG17" s="620"/>
      <c r="DH17" s="620"/>
      <c r="DI17" s="620"/>
      <c r="DJ17" s="620"/>
      <c r="DK17" s="620"/>
      <c r="DL17" s="620"/>
      <c r="DM17" s="620"/>
      <c r="DN17" s="620"/>
      <c r="DO17" s="620"/>
      <c r="DP17" s="621"/>
      <c r="DQ17" s="625">
        <v>222662</v>
      </c>
      <c r="DR17" s="620"/>
      <c r="DS17" s="620"/>
      <c r="DT17" s="620"/>
      <c r="DU17" s="620"/>
      <c r="DV17" s="620"/>
      <c r="DW17" s="620"/>
      <c r="DX17" s="620"/>
      <c r="DY17" s="620"/>
      <c r="DZ17" s="620"/>
      <c r="EA17" s="620"/>
      <c r="EB17" s="620"/>
      <c r="EC17" s="660"/>
    </row>
    <row r="18" spans="2:133" ht="11.25" customHeight="1" x14ac:dyDescent="0.15">
      <c r="B18" s="616" t="s">
        <v>273</v>
      </c>
      <c r="C18" s="617"/>
      <c r="D18" s="617"/>
      <c r="E18" s="617"/>
      <c r="F18" s="617"/>
      <c r="G18" s="617"/>
      <c r="H18" s="617"/>
      <c r="I18" s="617"/>
      <c r="J18" s="617"/>
      <c r="K18" s="617"/>
      <c r="L18" s="617"/>
      <c r="M18" s="617"/>
      <c r="N18" s="617"/>
      <c r="O18" s="617"/>
      <c r="P18" s="617"/>
      <c r="Q18" s="618"/>
      <c r="R18" s="619">
        <v>356</v>
      </c>
      <c r="S18" s="620"/>
      <c r="T18" s="620"/>
      <c r="U18" s="620"/>
      <c r="V18" s="620"/>
      <c r="W18" s="620"/>
      <c r="X18" s="620"/>
      <c r="Y18" s="621"/>
      <c r="Z18" s="661">
        <v>0</v>
      </c>
      <c r="AA18" s="661"/>
      <c r="AB18" s="661"/>
      <c r="AC18" s="661"/>
      <c r="AD18" s="662">
        <v>356</v>
      </c>
      <c r="AE18" s="662"/>
      <c r="AF18" s="662"/>
      <c r="AG18" s="662"/>
      <c r="AH18" s="662"/>
      <c r="AI18" s="662"/>
      <c r="AJ18" s="662"/>
      <c r="AK18" s="662"/>
      <c r="AL18" s="622">
        <v>0</v>
      </c>
      <c r="AM18" s="623"/>
      <c r="AN18" s="623"/>
      <c r="AO18" s="663"/>
      <c r="AP18" s="616" t="s">
        <v>274</v>
      </c>
      <c r="AQ18" s="617"/>
      <c r="AR18" s="617"/>
      <c r="AS18" s="617"/>
      <c r="AT18" s="617"/>
      <c r="AU18" s="617"/>
      <c r="AV18" s="617"/>
      <c r="AW18" s="617"/>
      <c r="AX18" s="617"/>
      <c r="AY18" s="617"/>
      <c r="AZ18" s="617"/>
      <c r="BA18" s="617"/>
      <c r="BB18" s="617"/>
      <c r="BC18" s="617"/>
      <c r="BD18" s="617"/>
      <c r="BE18" s="617"/>
      <c r="BF18" s="618"/>
      <c r="BG18" s="619" t="s">
        <v>176</v>
      </c>
      <c r="BH18" s="620"/>
      <c r="BI18" s="620"/>
      <c r="BJ18" s="620"/>
      <c r="BK18" s="620"/>
      <c r="BL18" s="620"/>
      <c r="BM18" s="620"/>
      <c r="BN18" s="621"/>
      <c r="BO18" s="661" t="s">
        <v>239</v>
      </c>
      <c r="BP18" s="661"/>
      <c r="BQ18" s="661"/>
      <c r="BR18" s="661"/>
      <c r="BS18" s="662" t="s">
        <v>176</v>
      </c>
      <c r="BT18" s="662"/>
      <c r="BU18" s="662"/>
      <c r="BV18" s="662"/>
      <c r="BW18" s="662"/>
      <c r="BX18" s="662"/>
      <c r="BY18" s="662"/>
      <c r="BZ18" s="662"/>
      <c r="CA18" s="662"/>
      <c r="CB18" s="696"/>
      <c r="CD18" s="616" t="s">
        <v>275</v>
      </c>
      <c r="CE18" s="617"/>
      <c r="CF18" s="617"/>
      <c r="CG18" s="617"/>
      <c r="CH18" s="617"/>
      <c r="CI18" s="617"/>
      <c r="CJ18" s="617"/>
      <c r="CK18" s="617"/>
      <c r="CL18" s="617"/>
      <c r="CM18" s="617"/>
      <c r="CN18" s="617"/>
      <c r="CO18" s="617"/>
      <c r="CP18" s="617"/>
      <c r="CQ18" s="618"/>
      <c r="CR18" s="619" t="s">
        <v>176</v>
      </c>
      <c r="CS18" s="620"/>
      <c r="CT18" s="620"/>
      <c r="CU18" s="620"/>
      <c r="CV18" s="620"/>
      <c r="CW18" s="620"/>
      <c r="CX18" s="620"/>
      <c r="CY18" s="621"/>
      <c r="CZ18" s="661" t="s">
        <v>176</v>
      </c>
      <c r="DA18" s="661"/>
      <c r="DB18" s="661"/>
      <c r="DC18" s="661"/>
      <c r="DD18" s="625" t="s">
        <v>239</v>
      </c>
      <c r="DE18" s="620"/>
      <c r="DF18" s="620"/>
      <c r="DG18" s="620"/>
      <c r="DH18" s="620"/>
      <c r="DI18" s="620"/>
      <c r="DJ18" s="620"/>
      <c r="DK18" s="620"/>
      <c r="DL18" s="620"/>
      <c r="DM18" s="620"/>
      <c r="DN18" s="620"/>
      <c r="DO18" s="620"/>
      <c r="DP18" s="621"/>
      <c r="DQ18" s="625" t="s">
        <v>239</v>
      </c>
      <c r="DR18" s="620"/>
      <c r="DS18" s="620"/>
      <c r="DT18" s="620"/>
      <c r="DU18" s="620"/>
      <c r="DV18" s="620"/>
      <c r="DW18" s="620"/>
      <c r="DX18" s="620"/>
      <c r="DY18" s="620"/>
      <c r="DZ18" s="620"/>
      <c r="EA18" s="620"/>
      <c r="EB18" s="620"/>
      <c r="EC18" s="660"/>
    </row>
    <row r="19" spans="2:133" ht="11.25" customHeight="1" x14ac:dyDescent="0.15">
      <c r="B19" s="616" t="s">
        <v>276</v>
      </c>
      <c r="C19" s="617"/>
      <c r="D19" s="617"/>
      <c r="E19" s="617"/>
      <c r="F19" s="617"/>
      <c r="G19" s="617"/>
      <c r="H19" s="617"/>
      <c r="I19" s="617"/>
      <c r="J19" s="617"/>
      <c r="K19" s="617"/>
      <c r="L19" s="617"/>
      <c r="M19" s="617"/>
      <c r="N19" s="617"/>
      <c r="O19" s="617"/>
      <c r="P19" s="617"/>
      <c r="Q19" s="618"/>
      <c r="R19" s="619">
        <v>356</v>
      </c>
      <c r="S19" s="620"/>
      <c r="T19" s="620"/>
      <c r="U19" s="620"/>
      <c r="V19" s="620"/>
      <c r="W19" s="620"/>
      <c r="X19" s="620"/>
      <c r="Y19" s="621"/>
      <c r="Z19" s="661">
        <v>0</v>
      </c>
      <c r="AA19" s="661"/>
      <c r="AB19" s="661"/>
      <c r="AC19" s="661"/>
      <c r="AD19" s="662">
        <v>356</v>
      </c>
      <c r="AE19" s="662"/>
      <c r="AF19" s="662"/>
      <c r="AG19" s="662"/>
      <c r="AH19" s="662"/>
      <c r="AI19" s="662"/>
      <c r="AJ19" s="662"/>
      <c r="AK19" s="662"/>
      <c r="AL19" s="622">
        <v>0</v>
      </c>
      <c r="AM19" s="623"/>
      <c r="AN19" s="623"/>
      <c r="AO19" s="663"/>
      <c r="AP19" s="616" t="s">
        <v>277</v>
      </c>
      <c r="AQ19" s="617"/>
      <c r="AR19" s="617"/>
      <c r="AS19" s="617"/>
      <c r="AT19" s="617"/>
      <c r="AU19" s="617"/>
      <c r="AV19" s="617"/>
      <c r="AW19" s="617"/>
      <c r="AX19" s="617"/>
      <c r="AY19" s="617"/>
      <c r="AZ19" s="617"/>
      <c r="BA19" s="617"/>
      <c r="BB19" s="617"/>
      <c r="BC19" s="617"/>
      <c r="BD19" s="617"/>
      <c r="BE19" s="617"/>
      <c r="BF19" s="618"/>
      <c r="BG19" s="619">
        <v>2337</v>
      </c>
      <c r="BH19" s="620"/>
      <c r="BI19" s="620"/>
      <c r="BJ19" s="620"/>
      <c r="BK19" s="620"/>
      <c r="BL19" s="620"/>
      <c r="BM19" s="620"/>
      <c r="BN19" s="621"/>
      <c r="BO19" s="661">
        <v>0.7</v>
      </c>
      <c r="BP19" s="661"/>
      <c r="BQ19" s="661"/>
      <c r="BR19" s="661"/>
      <c r="BS19" s="662" t="s">
        <v>239</v>
      </c>
      <c r="BT19" s="662"/>
      <c r="BU19" s="662"/>
      <c r="BV19" s="662"/>
      <c r="BW19" s="662"/>
      <c r="BX19" s="662"/>
      <c r="BY19" s="662"/>
      <c r="BZ19" s="662"/>
      <c r="CA19" s="662"/>
      <c r="CB19" s="696"/>
      <c r="CD19" s="616" t="s">
        <v>278</v>
      </c>
      <c r="CE19" s="617"/>
      <c r="CF19" s="617"/>
      <c r="CG19" s="617"/>
      <c r="CH19" s="617"/>
      <c r="CI19" s="617"/>
      <c r="CJ19" s="617"/>
      <c r="CK19" s="617"/>
      <c r="CL19" s="617"/>
      <c r="CM19" s="617"/>
      <c r="CN19" s="617"/>
      <c r="CO19" s="617"/>
      <c r="CP19" s="617"/>
      <c r="CQ19" s="618"/>
      <c r="CR19" s="619" t="s">
        <v>176</v>
      </c>
      <c r="CS19" s="620"/>
      <c r="CT19" s="620"/>
      <c r="CU19" s="620"/>
      <c r="CV19" s="620"/>
      <c r="CW19" s="620"/>
      <c r="CX19" s="620"/>
      <c r="CY19" s="621"/>
      <c r="CZ19" s="661" t="s">
        <v>239</v>
      </c>
      <c r="DA19" s="661"/>
      <c r="DB19" s="661"/>
      <c r="DC19" s="661"/>
      <c r="DD19" s="625" t="s">
        <v>176</v>
      </c>
      <c r="DE19" s="620"/>
      <c r="DF19" s="620"/>
      <c r="DG19" s="620"/>
      <c r="DH19" s="620"/>
      <c r="DI19" s="620"/>
      <c r="DJ19" s="620"/>
      <c r="DK19" s="620"/>
      <c r="DL19" s="620"/>
      <c r="DM19" s="620"/>
      <c r="DN19" s="620"/>
      <c r="DO19" s="620"/>
      <c r="DP19" s="621"/>
      <c r="DQ19" s="625" t="s">
        <v>239</v>
      </c>
      <c r="DR19" s="620"/>
      <c r="DS19" s="620"/>
      <c r="DT19" s="620"/>
      <c r="DU19" s="620"/>
      <c r="DV19" s="620"/>
      <c r="DW19" s="620"/>
      <c r="DX19" s="620"/>
      <c r="DY19" s="620"/>
      <c r="DZ19" s="620"/>
      <c r="EA19" s="620"/>
      <c r="EB19" s="620"/>
      <c r="EC19" s="660"/>
    </row>
    <row r="20" spans="2:133" ht="11.25" customHeight="1" x14ac:dyDescent="0.15">
      <c r="B20" s="686" t="s">
        <v>279</v>
      </c>
      <c r="C20" s="687"/>
      <c r="D20" s="687"/>
      <c r="E20" s="687"/>
      <c r="F20" s="687"/>
      <c r="G20" s="687"/>
      <c r="H20" s="687"/>
      <c r="I20" s="687"/>
      <c r="J20" s="687"/>
      <c r="K20" s="687"/>
      <c r="L20" s="687"/>
      <c r="M20" s="687"/>
      <c r="N20" s="687"/>
      <c r="O20" s="687"/>
      <c r="P20" s="687"/>
      <c r="Q20" s="688"/>
      <c r="R20" s="619" t="s">
        <v>239</v>
      </c>
      <c r="S20" s="620"/>
      <c r="T20" s="620"/>
      <c r="U20" s="620"/>
      <c r="V20" s="620"/>
      <c r="W20" s="620"/>
      <c r="X20" s="620"/>
      <c r="Y20" s="621"/>
      <c r="Z20" s="661" t="s">
        <v>239</v>
      </c>
      <c r="AA20" s="661"/>
      <c r="AB20" s="661"/>
      <c r="AC20" s="661"/>
      <c r="AD20" s="662" t="s">
        <v>239</v>
      </c>
      <c r="AE20" s="662"/>
      <c r="AF20" s="662"/>
      <c r="AG20" s="662"/>
      <c r="AH20" s="662"/>
      <c r="AI20" s="662"/>
      <c r="AJ20" s="662"/>
      <c r="AK20" s="662"/>
      <c r="AL20" s="622" t="s">
        <v>239</v>
      </c>
      <c r="AM20" s="623"/>
      <c r="AN20" s="623"/>
      <c r="AO20" s="663"/>
      <c r="AP20" s="616" t="s">
        <v>280</v>
      </c>
      <c r="AQ20" s="617"/>
      <c r="AR20" s="617"/>
      <c r="AS20" s="617"/>
      <c r="AT20" s="617"/>
      <c r="AU20" s="617"/>
      <c r="AV20" s="617"/>
      <c r="AW20" s="617"/>
      <c r="AX20" s="617"/>
      <c r="AY20" s="617"/>
      <c r="AZ20" s="617"/>
      <c r="BA20" s="617"/>
      <c r="BB20" s="617"/>
      <c r="BC20" s="617"/>
      <c r="BD20" s="617"/>
      <c r="BE20" s="617"/>
      <c r="BF20" s="618"/>
      <c r="BG20" s="619">
        <v>2337</v>
      </c>
      <c r="BH20" s="620"/>
      <c r="BI20" s="620"/>
      <c r="BJ20" s="620"/>
      <c r="BK20" s="620"/>
      <c r="BL20" s="620"/>
      <c r="BM20" s="620"/>
      <c r="BN20" s="621"/>
      <c r="BO20" s="661">
        <v>0.7</v>
      </c>
      <c r="BP20" s="661"/>
      <c r="BQ20" s="661"/>
      <c r="BR20" s="661"/>
      <c r="BS20" s="662" t="s">
        <v>176</v>
      </c>
      <c r="BT20" s="662"/>
      <c r="BU20" s="662"/>
      <c r="BV20" s="662"/>
      <c r="BW20" s="662"/>
      <c r="BX20" s="662"/>
      <c r="BY20" s="662"/>
      <c r="BZ20" s="662"/>
      <c r="CA20" s="662"/>
      <c r="CB20" s="696"/>
      <c r="CD20" s="616" t="s">
        <v>281</v>
      </c>
      <c r="CE20" s="617"/>
      <c r="CF20" s="617"/>
      <c r="CG20" s="617"/>
      <c r="CH20" s="617"/>
      <c r="CI20" s="617"/>
      <c r="CJ20" s="617"/>
      <c r="CK20" s="617"/>
      <c r="CL20" s="617"/>
      <c r="CM20" s="617"/>
      <c r="CN20" s="617"/>
      <c r="CO20" s="617"/>
      <c r="CP20" s="617"/>
      <c r="CQ20" s="618"/>
      <c r="CR20" s="619">
        <v>2708329</v>
      </c>
      <c r="CS20" s="620"/>
      <c r="CT20" s="620"/>
      <c r="CU20" s="620"/>
      <c r="CV20" s="620"/>
      <c r="CW20" s="620"/>
      <c r="CX20" s="620"/>
      <c r="CY20" s="621"/>
      <c r="CZ20" s="661">
        <v>100</v>
      </c>
      <c r="DA20" s="661"/>
      <c r="DB20" s="661"/>
      <c r="DC20" s="661"/>
      <c r="DD20" s="625">
        <v>222183</v>
      </c>
      <c r="DE20" s="620"/>
      <c r="DF20" s="620"/>
      <c r="DG20" s="620"/>
      <c r="DH20" s="620"/>
      <c r="DI20" s="620"/>
      <c r="DJ20" s="620"/>
      <c r="DK20" s="620"/>
      <c r="DL20" s="620"/>
      <c r="DM20" s="620"/>
      <c r="DN20" s="620"/>
      <c r="DO20" s="620"/>
      <c r="DP20" s="621"/>
      <c r="DQ20" s="625">
        <v>1798634</v>
      </c>
      <c r="DR20" s="620"/>
      <c r="DS20" s="620"/>
      <c r="DT20" s="620"/>
      <c r="DU20" s="620"/>
      <c r="DV20" s="620"/>
      <c r="DW20" s="620"/>
      <c r="DX20" s="620"/>
      <c r="DY20" s="620"/>
      <c r="DZ20" s="620"/>
      <c r="EA20" s="620"/>
      <c r="EB20" s="620"/>
      <c r="EC20" s="660"/>
    </row>
    <row r="21" spans="2:133" ht="11.25" customHeight="1" x14ac:dyDescent="0.15">
      <c r="B21" s="616" t="s">
        <v>282</v>
      </c>
      <c r="C21" s="617"/>
      <c r="D21" s="617"/>
      <c r="E21" s="617"/>
      <c r="F21" s="617"/>
      <c r="G21" s="617"/>
      <c r="H21" s="617"/>
      <c r="I21" s="617"/>
      <c r="J21" s="617"/>
      <c r="K21" s="617"/>
      <c r="L21" s="617"/>
      <c r="M21" s="617"/>
      <c r="N21" s="617"/>
      <c r="O21" s="617"/>
      <c r="P21" s="617"/>
      <c r="Q21" s="618"/>
      <c r="R21" s="619">
        <v>1172218</v>
      </c>
      <c r="S21" s="620"/>
      <c r="T21" s="620"/>
      <c r="U21" s="620"/>
      <c r="V21" s="620"/>
      <c r="W21" s="620"/>
      <c r="X21" s="620"/>
      <c r="Y21" s="621"/>
      <c r="Z21" s="661">
        <v>41.9</v>
      </c>
      <c r="AA21" s="661"/>
      <c r="AB21" s="661"/>
      <c r="AC21" s="661"/>
      <c r="AD21" s="662">
        <v>1042238</v>
      </c>
      <c r="AE21" s="662"/>
      <c r="AF21" s="662"/>
      <c r="AG21" s="662"/>
      <c r="AH21" s="662"/>
      <c r="AI21" s="662"/>
      <c r="AJ21" s="662"/>
      <c r="AK21" s="662"/>
      <c r="AL21" s="622">
        <v>70.7</v>
      </c>
      <c r="AM21" s="623"/>
      <c r="AN21" s="623"/>
      <c r="AO21" s="663"/>
      <c r="AP21" s="616" t="s">
        <v>283</v>
      </c>
      <c r="AQ21" s="697"/>
      <c r="AR21" s="697"/>
      <c r="AS21" s="697"/>
      <c r="AT21" s="697"/>
      <c r="AU21" s="697"/>
      <c r="AV21" s="697"/>
      <c r="AW21" s="697"/>
      <c r="AX21" s="697"/>
      <c r="AY21" s="697"/>
      <c r="AZ21" s="697"/>
      <c r="BA21" s="697"/>
      <c r="BB21" s="697"/>
      <c r="BC21" s="697"/>
      <c r="BD21" s="697"/>
      <c r="BE21" s="697"/>
      <c r="BF21" s="698"/>
      <c r="BG21" s="619">
        <v>2337</v>
      </c>
      <c r="BH21" s="620"/>
      <c r="BI21" s="620"/>
      <c r="BJ21" s="620"/>
      <c r="BK21" s="620"/>
      <c r="BL21" s="620"/>
      <c r="BM21" s="620"/>
      <c r="BN21" s="621"/>
      <c r="BO21" s="661">
        <v>0.7</v>
      </c>
      <c r="BP21" s="661"/>
      <c r="BQ21" s="661"/>
      <c r="BR21" s="661"/>
      <c r="BS21" s="662" t="s">
        <v>176</v>
      </c>
      <c r="BT21" s="662"/>
      <c r="BU21" s="662"/>
      <c r="BV21" s="662"/>
      <c r="BW21" s="662"/>
      <c r="BX21" s="662"/>
      <c r="BY21" s="662"/>
      <c r="BZ21" s="662"/>
      <c r="CA21" s="662"/>
      <c r="CB21" s="696"/>
      <c r="CD21" s="600"/>
      <c r="CE21" s="601"/>
      <c r="CF21" s="601"/>
      <c r="CG21" s="601"/>
      <c r="CH21" s="601"/>
      <c r="CI21" s="601"/>
      <c r="CJ21" s="601"/>
      <c r="CK21" s="601"/>
      <c r="CL21" s="601"/>
      <c r="CM21" s="601"/>
      <c r="CN21" s="601"/>
      <c r="CO21" s="601"/>
      <c r="CP21" s="601"/>
      <c r="CQ21" s="602"/>
      <c r="CR21" s="710"/>
      <c r="CS21" s="708"/>
      <c r="CT21" s="708"/>
      <c r="CU21" s="708"/>
      <c r="CV21" s="708"/>
      <c r="CW21" s="708"/>
      <c r="CX21" s="708"/>
      <c r="CY21" s="711"/>
      <c r="CZ21" s="712"/>
      <c r="DA21" s="712"/>
      <c r="DB21" s="712"/>
      <c r="DC21" s="712"/>
      <c r="DD21" s="707"/>
      <c r="DE21" s="708"/>
      <c r="DF21" s="708"/>
      <c r="DG21" s="708"/>
      <c r="DH21" s="708"/>
      <c r="DI21" s="708"/>
      <c r="DJ21" s="708"/>
      <c r="DK21" s="708"/>
      <c r="DL21" s="708"/>
      <c r="DM21" s="708"/>
      <c r="DN21" s="708"/>
      <c r="DO21" s="708"/>
      <c r="DP21" s="711"/>
      <c r="DQ21" s="707"/>
      <c r="DR21" s="708"/>
      <c r="DS21" s="708"/>
      <c r="DT21" s="708"/>
      <c r="DU21" s="708"/>
      <c r="DV21" s="708"/>
      <c r="DW21" s="708"/>
      <c r="DX21" s="708"/>
      <c r="DY21" s="708"/>
      <c r="DZ21" s="708"/>
      <c r="EA21" s="708"/>
      <c r="EB21" s="708"/>
      <c r="EC21" s="709"/>
    </row>
    <row r="22" spans="2:133" ht="11.25" customHeight="1" x14ac:dyDescent="0.15">
      <c r="B22" s="616" t="s">
        <v>284</v>
      </c>
      <c r="C22" s="617"/>
      <c r="D22" s="617"/>
      <c r="E22" s="617"/>
      <c r="F22" s="617"/>
      <c r="G22" s="617"/>
      <c r="H22" s="617"/>
      <c r="I22" s="617"/>
      <c r="J22" s="617"/>
      <c r="K22" s="617"/>
      <c r="L22" s="617"/>
      <c r="M22" s="617"/>
      <c r="N22" s="617"/>
      <c r="O22" s="617"/>
      <c r="P22" s="617"/>
      <c r="Q22" s="618"/>
      <c r="R22" s="619">
        <v>1042238</v>
      </c>
      <c r="S22" s="620"/>
      <c r="T22" s="620"/>
      <c r="U22" s="620"/>
      <c r="V22" s="620"/>
      <c r="W22" s="620"/>
      <c r="X22" s="620"/>
      <c r="Y22" s="621"/>
      <c r="Z22" s="661">
        <v>37.299999999999997</v>
      </c>
      <c r="AA22" s="661"/>
      <c r="AB22" s="661"/>
      <c r="AC22" s="661"/>
      <c r="AD22" s="662">
        <v>1042238</v>
      </c>
      <c r="AE22" s="662"/>
      <c r="AF22" s="662"/>
      <c r="AG22" s="662"/>
      <c r="AH22" s="662"/>
      <c r="AI22" s="662"/>
      <c r="AJ22" s="662"/>
      <c r="AK22" s="662"/>
      <c r="AL22" s="622">
        <v>70.7</v>
      </c>
      <c r="AM22" s="623"/>
      <c r="AN22" s="623"/>
      <c r="AO22" s="663"/>
      <c r="AP22" s="616" t="s">
        <v>285</v>
      </c>
      <c r="AQ22" s="697"/>
      <c r="AR22" s="697"/>
      <c r="AS22" s="697"/>
      <c r="AT22" s="697"/>
      <c r="AU22" s="697"/>
      <c r="AV22" s="697"/>
      <c r="AW22" s="697"/>
      <c r="AX22" s="697"/>
      <c r="AY22" s="697"/>
      <c r="AZ22" s="697"/>
      <c r="BA22" s="697"/>
      <c r="BB22" s="697"/>
      <c r="BC22" s="697"/>
      <c r="BD22" s="697"/>
      <c r="BE22" s="697"/>
      <c r="BF22" s="698"/>
      <c r="BG22" s="619" t="s">
        <v>239</v>
      </c>
      <c r="BH22" s="620"/>
      <c r="BI22" s="620"/>
      <c r="BJ22" s="620"/>
      <c r="BK22" s="620"/>
      <c r="BL22" s="620"/>
      <c r="BM22" s="620"/>
      <c r="BN22" s="621"/>
      <c r="BO22" s="661" t="s">
        <v>176</v>
      </c>
      <c r="BP22" s="661"/>
      <c r="BQ22" s="661"/>
      <c r="BR22" s="661"/>
      <c r="BS22" s="662" t="s">
        <v>239</v>
      </c>
      <c r="BT22" s="662"/>
      <c r="BU22" s="662"/>
      <c r="BV22" s="662"/>
      <c r="BW22" s="662"/>
      <c r="BX22" s="662"/>
      <c r="BY22" s="662"/>
      <c r="BZ22" s="662"/>
      <c r="CA22" s="662"/>
      <c r="CB22" s="696"/>
      <c r="CD22" s="677" t="s">
        <v>286</v>
      </c>
      <c r="CE22" s="678"/>
      <c r="CF22" s="678"/>
      <c r="CG22" s="678"/>
      <c r="CH22" s="678"/>
      <c r="CI22" s="678"/>
      <c r="CJ22" s="678"/>
      <c r="CK22" s="678"/>
      <c r="CL22" s="678"/>
      <c r="CM22" s="678"/>
      <c r="CN22" s="678"/>
      <c r="CO22" s="678"/>
      <c r="CP22" s="678"/>
      <c r="CQ22" s="678"/>
      <c r="CR22" s="678"/>
      <c r="CS22" s="678"/>
      <c r="CT22" s="678"/>
      <c r="CU22" s="678"/>
      <c r="CV22" s="678"/>
      <c r="CW22" s="678"/>
      <c r="CX22" s="678"/>
      <c r="CY22" s="678"/>
      <c r="CZ22" s="678"/>
      <c r="DA22" s="678"/>
      <c r="DB22" s="678"/>
      <c r="DC22" s="678"/>
      <c r="DD22" s="678"/>
      <c r="DE22" s="678"/>
      <c r="DF22" s="678"/>
      <c r="DG22" s="678"/>
      <c r="DH22" s="678"/>
      <c r="DI22" s="678"/>
      <c r="DJ22" s="678"/>
      <c r="DK22" s="678"/>
      <c r="DL22" s="678"/>
      <c r="DM22" s="678"/>
      <c r="DN22" s="678"/>
      <c r="DO22" s="678"/>
      <c r="DP22" s="678"/>
      <c r="DQ22" s="678"/>
      <c r="DR22" s="678"/>
      <c r="DS22" s="678"/>
      <c r="DT22" s="678"/>
      <c r="DU22" s="678"/>
      <c r="DV22" s="678"/>
      <c r="DW22" s="678"/>
      <c r="DX22" s="678"/>
      <c r="DY22" s="678"/>
      <c r="DZ22" s="678"/>
      <c r="EA22" s="678"/>
      <c r="EB22" s="678"/>
      <c r="EC22" s="679"/>
    </row>
    <row r="23" spans="2:133" ht="11.25" customHeight="1" x14ac:dyDescent="0.15">
      <c r="B23" s="616" t="s">
        <v>287</v>
      </c>
      <c r="C23" s="617"/>
      <c r="D23" s="617"/>
      <c r="E23" s="617"/>
      <c r="F23" s="617"/>
      <c r="G23" s="617"/>
      <c r="H23" s="617"/>
      <c r="I23" s="617"/>
      <c r="J23" s="617"/>
      <c r="K23" s="617"/>
      <c r="L23" s="617"/>
      <c r="M23" s="617"/>
      <c r="N23" s="617"/>
      <c r="O23" s="617"/>
      <c r="P23" s="617"/>
      <c r="Q23" s="618"/>
      <c r="R23" s="619">
        <v>129980</v>
      </c>
      <c r="S23" s="620"/>
      <c r="T23" s="620"/>
      <c r="U23" s="620"/>
      <c r="V23" s="620"/>
      <c r="W23" s="620"/>
      <c r="X23" s="620"/>
      <c r="Y23" s="621"/>
      <c r="Z23" s="661">
        <v>4.5999999999999996</v>
      </c>
      <c r="AA23" s="661"/>
      <c r="AB23" s="661"/>
      <c r="AC23" s="661"/>
      <c r="AD23" s="662" t="s">
        <v>239</v>
      </c>
      <c r="AE23" s="662"/>
      <c r="AF23" s="662"/>
      <c r="AG23" s="662"/>
      <c r="AH23" s="662"/>
      <c r="AI23" s="662"/>
      <c r="AJ23" s="662"/>
      <c r="AK23" s="662"/>
      <c r="AL23" s="622" t="s">
        <v>176</v>
      </c>
      <c r="AM23" s="623"/>
      <c r="AN23" s="623"/>
      <c r="AO23" s="663"/>
      <c r="AP23" s="616" t="s">
        <v>288</v>
      </c>
      <c r="AQ23" s="697"/>
      <c r="AR23" s="697"/>
      <c r="AS23" s="697"/>
      <c r="AT23" s="697"/>
      <c r="AU23" s="697"/>
      <c r="AV23" s="697"/>
      <c r="AW23" s="697"/>
      <c r="AX23" s="697"/>
      <c r="AY23" s="697"/>
      <c r="AZ23" s="697"/>
      <c r="BA23" s="697"/>
      <c r="BB23" s="697"/>
      <c r="BC23" s="697"/>
      <c r="BD23" s="697"/>
      <c r="BE23" s="697"/>
      <c r="BF23" s="698"/>
      <c r="BG23" s="619" t="s">
        <v>176</v>
      </c>
      <c r="BH23" s="620"/>
      <c r="BI23" s="620"/>
      <c r="BJ23" s="620"/>
      <c r="BK23" s="620"/>
      <c r="BL23" s="620"/>
      <c r="BM23" s="620"/>
      <c r="BN23" s="621"/>
      <c r="BO23" s="661" t="s">
        <v>176</v>
      </c>
      <c r="BP23" s="661"/>
      <c r="BQ23" s="661"/>
      <c r="BR23" s="661"/>
      <c r="BS23" s="662" t="s">
        <v>239</v>
      </c>
      <c r="BT23" s="662"/>
      <c r="BU23" s="662"/>
      <c r="BV23" s="662"/>
      <c r="BW23" s="662"/>
      <c r="BX23" s="662"/>
      <c r="BY23" s="662"/>
      <c r="BZ23" s="662"/>
      <c r="CA23" s="662"/>
      <c r="CB23" s="696"/>
      <c r="CD23" s="677" t="s">
        <v>227</v>
      </c>
      <c r="CE23" s="678"/>
      <c r="CF23" s="678"/>
      <c r="CG23" s="678"/>
      <c r="CH23" s="678"/>
      <c r="CI23" s="678"/>
      <c r="CJ23" s="678"/>
      <c r="CK23" s="678"/>
      <c r="CL23" s="678"/>
      <c r="CM23" s="678"/>
      <c r="CN23" s="678"/>
      <c r="CO23" s="678"/>
      <c r="CP23" s="678"/>
      <c r="CQ23" s="679"/>
      <c r="CR23" s="677" t="s">
        <v>289</v>
      </c>
      <c r="CS23" s="678"/>
      <c r="CT23" s="678"/>
      <c r="CU23" s="678"/>
      <c r="CV23" s="678"/>
      <c r="CW23" s="678"/>
      <c r="CX23" s="678"/>
      <c r="CY23" s="679"/>
      <c r="CZ23" s="677" t="s">
        <v>290</v>
      </c>
      <c r="DA23" s="678"/>
      <c r="DB23" s="678"/>
      <c r="DC23" s="679"/>
      <c r="DD23" s="677" t="s">
        <v>291</v>
      </c>
      <c r="DE23" s="678"/>
      <c r="DF23" s="678"/>
      <c r="DG23" s="678"/>
      <c r="DH23" s="678"/>
      <c r="DI23" s="678"/>
      <c r="DJ23" s="678"/>
      <c r="DK23" s="679"/>
      <c r="DL23" s="704" t="s">
        <v>292</v>
      </c>
      <c r="DM23" s="705"/>
      <c r="DN23" s="705"/>
      <c r="DO23" s="705"/>
      <c r="DP23" s="705"/>
      <c r="DQ23" s="705"/>
      <c r="DR23" s="705"/>
      <c r="DS23" s="705"/>
      <c r="DT23" s="705"/>
      <c r="DU23" s="705"/>
      <c r="DV23" s="706"/>
      <c r="DW23" s="677" t="s">
        <v>293</v>
      </c>
      <c r="DX23" s="678"/>
      <c r="DY23" s="678"/>
      <c r="DZ23" s="678"/>
      <c r="EA23" s="678"/>
      <c r="EB23" s="678"/>
      <c r="EC23" s="679"/>
    </row>
    <row r="24" spans="2:133" ht="11.25" customHeight="1" x14ac:dyDescent="0.15">
      <c r="B24" s="616" t="s">
        <v>294</v>
      </c>
      <c r="C24" s="617"/>
      <c r="D24" s="617"/>
      <c r="E24" s="617"/>
      <c r="F24" s="617"/>
      <c r="G24" s="617"/>
      <c r="H24" s="617"/>
      <c r="I24" s="617"/>
      <c r="J24" s="617"/>
      <c r="K24" s="617"/>
      <c r="L24" s="617"/>
      <c r="M24" s="617"/>
      <c r="N24" s="617"/>
      <c r="O24" s="617"/>
      <c r="P24" s="617"/>
      <c r="Q24" s="618"/>
      <c r="R24" s="619" t="s">
        <v>239</v>
      </c>
      <c r="S24" s="620"/>
      <c r="T24" s="620"/>
      <c r="U24" s="620"/>
      <c r="V24" s="620"/>
      <c r="W24" s="620"/>
      <c r="X24" s="620"/>
      <c r="Y24" s="621"/>
      <c r="Z24" s="661" t="s">
        <v>239</v>
      </c>
      <c r="AA24" s="661"/>
      <c r="AB24" s="661"/>
      <c r="AC24" s="661"/>
      <c r="AD24" s="662" t="s">
        <v>176</v>
      </c>
      <c r="AE24" s="662"/>
      <c r="AF24" s="662"/>
      <c r="AG24" s="662"/>
      <c r="AH24" s="662"/>
      <c r="AI24" s="662"/>
      <c r="AJ24" s="662"/>
      <c r="AK24" s="662"/>
      <c r="AL24" s="622" t="s">
        <v>239</v>
      </c>
      <c r="AM24" s="623"/>
      <c r="AN24" s="623"/>
      <c r="AO24" s="663"/>
      <c r="AP24" s="616" t="s">
        <v>295</v>
      </c>
      <c r="AQ24" s="697"/>
      <c r="AR24" s="697"/>
      <c r="AS24" s="697"/>
      <c r="AT24" s="697"/>
      <c r="AU24" s="697"/>
      <c r="AV24" s="697"/>
      <c r="AW24" s="697"/>
      <c r="AX24" s="697"/>
      <c r="AY24" s="697"/>
      <c r="AZ24" s="697"/>
      <c r="BA24" s="697"/>
      <c r="BB24" s="697"/>
      <c r="BC24" s="697"/>
      <c r="BD24" s="697"/>
      <c r="BE24" s="697"/>
      <c r="BF24" s="698"/>
      <c r="BG24" s="619" t="s">
        <v>176</v>
      </c>
      <c r="BH24" s="620"/>
      <c r="BI24" s="620"/>
      <c r="BJ24" s="620"/>
      <c r="BK24" s="620"/>
      <c r="BL24" s="620"/>
      <c r="BM24" s="620"/>
      <c r="BN24" s="621"/>
      <c r="BO24" s="661" t="s">
        <v>239</v>
      </c>
      <c r="BP24" s="661"/>
      <c r="BQ24" s="661"/>
      <c r="BR24" s="661"/>
      <c r="BS24" s="662" t="s">
        <v>239</v>
      </c>
      <c r="BT24" s="662"/>
      <c r="BU24" s="662"/>
      <c r="BV24" s="662"/>
      <c r="BW24" s="662"/>
      <c r="BX24" s="662"/>
      <c r="BY24" s="662"/>
      <c r="BZ24" s="662"/>
      <c r="CA24" s="662"/>
      <c r="CB24" s="696"/>
      <c r="CD24" s="674" t="s">
        <v>296</v>
      </c>
      <c r="CE24" s="675"/>
      <c r="CF24" s="675"/>
      <c r="CG24" s="675"/>
      <c r="CH24" s="675"/>
      <c r="CI24" s="675"/>
      <c r="CJ24" s="675"/>
      <c r="CK24" s="675"/>
      <c r="CL24" s="675"/>
      <c r="CM24" s="675"/>
      <c r="CN24" s="675"/>
      <c r="CO24" s="675"/>
      <c r="CP24" s="675"/>
      <c r="CQ24" s="676"/>
      <c r="CR24" s="671">
        <v>731066</v>
      </c>
      <c r="CS24" s="672"/>
      <c r="CT24" s="672"/>
      <c r="CU24" s="672"/>
      <c r="CV24" s="672"/>
      <c r="CW24" s="672"/>
      <c r="CX24" s="672"/>
      <c r="CY24" s="700"/>
      <c r="CZ24" s="701">
        <v>27</v>
      </c>
      <c r="DA24" s="684"/>
      <c r="DB24" s="684"/>
      <c r="DC24" s="703"/>
      <c r="DD24" s="699">
        <v>637719</v>
      </c>
      <c r="DE24" s="672"/>
      <c r="DF24" s="672"/>
      <c r="DG24" s="672"/>
      <c r="DH24" s="672"/>
      <c r="DI24" s="672"/>
      <c r="DJ24" s="672"/>
      <c r="DK24" s="700"/>
      <c r="DL24" s="699">
        <v>627630</v>
      </c>
      <c r="DM24" s="672"/>
      <c r="DN24" s="672"/>
      <c r="DO24" s="672"/>
      <c r="DP24" s="672"/>
      <c r="DQ24" s="672"/>
      <c r="DR24" s="672"/>
      <c r="DS24" s="672"/>
      <c r="DT24" s="672"/>
      <c r="DU24" s="672"/>
      <c r="DV24" s="700"/>
      <c r="DW24" s="701">
        <v>42.2</v>
      </c>
      <c r="DX24" s="684"/>
      <c r="DY24" s="684"/>
      <c r="DZ24" s="684"/>
      <c r="EA24" s="684"/>
      <c r="EB24" s="684"/>
      <c r="EC24" s="702"/>
    </row>
    <row r="25" spans="2:133" ht="11.25" customHeight="1" x14ac:dyDescent="0.15">
      <c r="B25" s="616" t="s">
        <v>297</v>
      </c>
      <c r="C25" s="617"/>
      <c r="D25" s="617"/>
      <c r="E25" s="617"/>
      <c r="F25" s="617"/>
      <c r="G25" s="617"/>
      <c r="H25" s="617"/>
      <c r="I25" s="617"/>
      <c r="J25" s="617"/>
      <c r="K25" s="617"/>
      <c r="L25" s="617"/>
      <c r="M25" s="617"/>
      <c r="N25" s="617"/>
      <c r="O25" s="617"/>
      <c r="P25" s="617"/>
      <c r="Q25" s="618"/>
      <c r="R25" s="619">
        <v>1607297</v>
      </c>
      <c r="S25" s="620"/>
      <c r="T25" s="620"/>
      <c r="U25" s="620"/>
      <c r="V25" s="620"/>
      <c r="W25" s="620"/>
      <c r="X25" s="620"/>
      <c r="Y25" s="621"/>
      <c r="Z25" s="661">
        <v>57.5</v>
      </c>
      <c r="AA25" s="661"/>
      <c r="AB25" s="661"/>
      <c r="AC25" s="661"/>
      <c r="AD25" s="662">
        <v>1474980</v>
      </c>
      <c r="AE25" s="662"/>
      <c r="AF25" s="662"/>
      <c r="AG25" s="662"/>
      <c r="AH25" s="662"/>
      <c r="AI25" s="662"/>
      <c r="AJ25" s="662"/>
      <c r="AK25" s="662"/>
      <c r="AL25" s="622">
        <v>100</v>
      </c>
      <c r="AM25" s="623"/>
      <c r="AN25" s="623"/>
      <c r="AO25" s="663"/>
      <c r="AP25" s="616" t="s">
        <v>298</v>
      </c>
      <c r="AQ25" s="697"/>
      <c r="AR25" s="697"/>
      <c r="AS25" s="697"/>
      <c r="AT25" s="697"/>
      <c r="AU25" s="697"/>
      <c r="AV25" s="697"/>
      <c r="AW25" s="697"/>
      <c r="AX25" s="697"/>
      <c r="AY25" s="697"/>
      <c r="AZ25" s="697"/>
      <c r="BA25" s="697"/>
      <c r="BB25" s="697"/>
      <c r="BC25" s="697"/>
      <c r="BD25" s="697"/>
      <c r="BE25" s="697"/>
      <c r="BF25" s="698"/>
      <c r="BG25" s="619" t="s">
        <v>176</v>
      </c>
      <c r="BH25" s="620"/>
      <c r="BI25" s="620"/>
      <c r="BJ25" s="620"/>
      <c r="BK25" s="620"/>
      <c r="BL25" s="620"/>
      <c r="BM25" s="620"/>
      <c r="BN25" s="621"/>
      <c r="BO25" s="661" t="s">
        <v>176</v>
      </c>
      <c r="BP25" s="661"/>
      <c r="BQ25" s="661"/>
      <c r="BR25" s="661"/>
      <c r="BS25" s="662" t="s">
        <v>176</v>
      </c>
      <c r="BT25" s="662"/>
      <c r="BU25" s="662"/>
      <c r="BV25" s="662"/>
      <c r="BW25" s="662"/>
      <c r="BX25" s="662"/>
      <c r="BY25" s="662"/>
      <c r="BZ25" s="662"/>
      <c r="CA25" s="662"/>
      <c r="CB25" s="696"/>
      <c r="CD25" s="616" t="s">
        <v>299</v>
      </c>
      <c r="CE25" s="617"/>
      <c r="CF25" s="617"/>
      <c r="CG25" s="617"/>
      <c r="CH25" s="617"/>
      <c r="CI25" s="617"/>
      <c r="CJ25" s="617"/>
      <c r="CK25" s="617"/>
      <c r="CL25" s="617"/>
      <c r="CM25" s="617"/>
      <c r="CN25" s="617"/>
      <c r="CO25" s="617"/>
      <c r="CP25" s="617"/>
      <c r="CQ25" s="618"/>
      <c r="CR25" s="619">
        <v>407696</v>
      </c>
      <c r="CS25" s="632"/>
      <c r="CT25" s="632"/>
      <c r="CU25" s="632"/>
      <c r="CV25" s="632"/>
      <c r="CW25" s="632"/>
      <c r="CX25" s="632"/>
      <c r="CY25" s="633"/>
      <c r="CZ25" s="622">
        <v>15.1</v>
      </c>
      <c r="DA25" s="634"/>
      <c r="DB25" s="634"/>
      <c r="DC25" s="635"/>
      <c r="DD25" s="625">
        <v>386516</v>
      </c>
      <c r="DE25" s="632"/>
      <c r="DF25" s="632"/>
      <c r="DG25" s="632"/>
      <c r="DH25" s="632"/>
      <c r="DI25" s="632"/>
      <c r="DJ25" s="632"/>
      <c r="DK25" s="633"/>
      <c r="DL25" s="625">
        <v>380625</v>
      </c>
      <c r="DM25" s="632"/>
      <c r="DN25" s="632"/>
      <c r="DO25" s="632"/>
      <c r="DP25" s="632"/>
      <c r="DQ25" s="632"/>
      <c r="DR25" s="632"/>
      <c r="DS25" s="632"/>
      <c r="DT25" s="632"/>
      <c r="DU25" s="632"/>
      <c r="DV25" s="633"/>
      <c r="DW25" s="622">
        <v>25.6</v>
      </c>
      <c r="DX25" s="634"/>
      <c r="DY25" s="634"/>
      <c r="DZ25" s="634"/>
      <c r="EA25" s="634"/>
      <c r="EB25" s="634"/>
      <c r="EC25" s="650"/>
    </row>
    <row r="26" spans="2:133" ht="11.25" customHeight="1" x14ac:dyDescent="0.15">
      <c r="B26" s="616" t="s">
        <v>300</v>
      </c>
      <c r="C26" s="617"/>
      <c r="D26" s="617"/>
      <c r="E26" s="617"/>
      <c r="F26" s="617"/>
      <c r="G26" s="617"/>
      <c r="H26" s="617"/>
      <c r="I26" s="617"/>
      <c r="J26" s="617"/>
      <c r="K26" s="617"/>
      <c r="L26" s="617"/>
      <c r="M26" s="617"/>
      <c r="N26" s="617"/>
      <c r="O26" s="617"/>
      <c r="P26" s="617"/>
      <c r="Q26" s="618"/>
      <c r="R26" s="619" t="s">
        <v>239</v>
      </c>
      <c r="S26" s="620"/>
      <c r="T26" s="620"/>
      <c r="U26" s="620"/>
      <c r="V26" s="620"/>
      <c r="W26" s="620"/>
      <c r="X26" s="620"/>
      <c r="Y26" s="621"/>
      <c r="Z26" s="661" t="s">
        <v>176</v>
      </c>
      <c r="AA26" s="661"/>
      <c r="AB26" s="661"/>
      <c r="AC26" s="661"/>
      <c r="AD26" s="662" t="s">
        <v>176</v>
      </c>
      <c r="AE26" s="662"/>
      <c r="AF26" s="662"/>
      <c r="AG26" s="662"/>
      <c r="AH26" s="662"/>
      <c r="AI26" s="662"/>
      <c r="AJ26" s="662"/>
      <c r="AK26" s="662"/>
      <c r="AL26" s="622" t="s">
        <v>176</v>
      </c>
      <c r="AM26" s="623"/>
      <c r="AN26" s="623"/>
      <c r="AO26" s="663"/>
      <c r="AP26" s="616" t="s">
        <v>301</v>
      </c>
      <c r="AQ26" s="697"/>
      <c r="AR26" s="697"/>
      <c r="AS26" s="697"/>
      <c r="AT26" s="697"/>
      <c r="AU26" s="697"/>
      <c r="AV26" s="697"/>
      <c r="AW26" s="697"/>
      <c r="AX26" s="697"/>
      <c r="AY26" s="697"/>
      <c r="AZ26" s="697"/>
      <c r="BA26" s="697"/>
      <c r="BB26" s="697"/>
      <c r="BC26" s="697"/>
      <c r="BD26" s="697"/>
      <c r="BE26" s="697"/>
      <c r="BF26" s="698"/>
      <c r="BG26" s="619" t="s">
        <v>239</v>
      </c>
      <c r="BH26" s="620"/>
      <c r="BI26" s="620"/>
      <c r="BJ26" s="620"/>
      <c r="BK26" s="620"/>
      <c r="BL26" s="620"/>
      <c r="BM26" s="620"/>
      <c r="BN26" s="621"/>
      <c r="BO26" s="661" t="s">
        <v>239</v>
      </c>
      <c r="BP26" s="661"/>
      <c r="BQ26" s="661"/>
      <c r="BR26" s="661"/>
      <c r="BS26" s="662" t="s">
        <v>176</v>
      </c>
      <c r="BT26" s="662"/>
      <c r="BU26" s="662"/>
      <c r="BV26" s="662"/>
      <c r="BW26" s="662"/>
      <c r="BX26" s="662"/>
      <c r="BY26" s="662"/>
      <c r="BZ26" s="662"/>
      <c r="CA26" s="662"/>
      <c r="CB26" s="696"/>
      <c r="CD26" s="616" t="s">
        <v>302</v>
      </c>
      <c r="CE26" s="617"/>
      <c r="CF26" s="617"/>
      <c r="CG26" s="617"/>
      <c r="CH26" s="617"/>
      <c r="CI26" s="617"/>
      <c r="CJ26" s="617"/>
      <c r="CK26" s="617"/>
      <c r="CL26" s="617"/>
      <c r="CM26" s="617"/>
      <c r="CN26" s="617"/>
      <c r="CO26" s="617"/>
      <c r="CP26" s="617"/>
      <c r="CQ26" s="618"/>
      <c r="CR26" s="619">
        <v>217478</v>
      </c>
      <c r="CS26" s="620"/>
      <c r="CT26" s="620"/>
      <c r="CU26" s="620"/>
      <c r="CV26" s="620"/>
      <c r="CW26" s="620"/>
      <c r="CX26" s="620"/>
      <c r="CY26" s="621"/>
      <c r="CZ26" s="622">
        <v>8</v>
      </c>
      <c r="DA26" s="634"/>
      <c r="DB26" s="634"/>
      <c r="DC26" s="635"/>
      <c r="DD26" s="625">
        <v>211999</v>
      </c>
      <c r="DE26" s="620"/>
      <c r="DF26" s="620"/>
      <c r="DG26" s="620"/>
      <c r="DH26" s="620"/>
      <c r="DI26" s="620"/>
      <c r="DJ26" s="620"/>
      <c r="DK26" s="621"/>
      <c r="DL26" s="625" t="s">
        <v>176</v>
      </c>
      <c r="DM26" s="620"/>
      <c r="DN26" s="620"/>
      <c r="DO26" s="620"/>
      <c r="DP26" s="620"/>
      <c r="DQ26" s="620"/>
      <c r="DR26" s="620"/>
      <c r="DS26" s="620"/>
      <c r="DT26" s="620"/>
      <c r="DU26" s="620"/>
      <c r="DV26" s="621"/>
      <c r="DW26" s="622" t="s">
        <v>239</v>
      </c>
      <c r="DX26" s="634"/>
      <c r="DY26" s="634"/>
      <c r="DZ26" s="634"/>
      <c r="EA26" s="634"/>
      <c r="EB26" s="634"/>
      <c r="EC26" s="650"/>
    </row>
    <row r="27" spans="2:133" ht="11.25" customHeight="1" x14ac:dyDescent="0.15">
      <c r="B27" s="616" t="s">
        <v>303</v>
      </c>
      <c r="C27" s="617"/>
      <c r="D27" s="617"/>
      <c r="E27" s="617"/>
      <c r="F27" s="617"/>
      <c r="G27" s="617"/>
      <c r="H27" s="617"/>
      <c r="I27" s="617"/>
      <c r="J27" s="617"/>
      <c r="K27" s="617"/>
      <c r="L27" s="617"/>
      <c r="M27" s="617"/>
      <c r="N27" s="617"/>
      <c r="O27" s="617"/>
      <c r="P27" s="617"/>
      <c r="Q27" s="618"/>
      <c r="R27" s="619">
        <v>6669</v>
      </c>
      <c r="S27" s="620"/>
      <c r="T27" s="620"/>
      <c r="U27" s="620"/>
      <c r="V27" s="620"/>
      <c r="W27" s="620"/>
      <c r="X27" s="620"/>
      <c r="Y27" s="621"/>
      <c r="Z27" s="661">
        <v>0.2</v>
      </c>
      <c r="AA27" s="661"/>
      <c r="AB27" s="661"/>
      <c r="AC27" s="661"/>
      <c r="AD27" s="662" t="s">
        <v>239</v>
      </c>
      <c r="AE27" s="662"/>
      <c r="AF27" s="662"/>
      <c r="AG27" s="662"/>
      <c r="AH27" s="662"/>
      <c r="AI27" s="662"/>
      <c r="AJ27" s="662"/>
      <c r="AK27" s="662"/>
      <c r="AL27" s="622" t="s">
        <v>176</v>
      </c>
      <c r="AM27" s="623"/>
      <c r="AN27" s="623"/>
      <c r="AO27" s="663"/>
      <c r="AP27" s="616" t="s">
        <v>304</v>
      </c>
      <c r="AQ27" s="617"/>
      <c r="AR27" s="617"/>
      <c r="AS27" s="617"/>
      <c r="AT27" s="617"/>
      <c r="AU27" s="617"/>
      <c r="AV27" s="617"/>
      <c r="AW27" s="617"/>
      <c r="AX27" s="617"/>
      <c r="AY27" s="617"/>
      <c r="AZ27" s="617"/>
      <c r="BA27" s="617"/>
      <c r="BB27" s="617"/>
      <c r="BC27" s="617"/>
      <c r="BD27" s="617"/>
      <c r="BE27" s="617"/>
      <c r="BF27" s="618"/>
      <c r="BG27" s="619">
        <v>349892</v>
      </c>
      <c r="BH27" s="620"/>
      <c r="BI27" s="620"/>
      <c r="BJ27" s="620"/>
      <c r="BK27" s="620"/>
      <c r="BL27" s="620"/>
      <c r="BM27" s="620"/>
      <c r="BN27" s="621"/>
      <c r="BO27" s="661">
        <v>100</v>
      </c>
      <c r="BP27" s="661"/>
      <c r="BQ27" s="661"/>
      <c r="BR27" s="661"/>
      <c r="BS27" s="662">
        <v>1709</v>
      </c>
      <c r="BT27" s="662"/>
      <c r="BU27" s="662"/>
      <c r="BV27" s="662"/>
      <c r="BW27" s="662"/>
      <c r="BX27" s="662"/>
      <c r="BY27" s="662"/>
      <c r="BZ27" s="662"/>
      <c r="CA27" s="662"/>
      <c r="CB27" s="696"/>
      <c r="CD27" s="616" t="s">
        <v>305</v>
      </c>
      <c r="CE27" s="617"/>
      <c r="CF27" s="617"/>
      <c r="CG27" s="617"/>
      <c r="CH27" s="617"/>
      <c r="CI27" s="617"/>
      <c r="CJ27" s="617"/>
      <c r="CK27" s="617"/>
      <c r="CL27" s="617"/>
      <c r="CM27" s="617"/>
      <c r="CN27" s="617"/>
      <c r="CO27" s="617"/>
      <c r="CP27" s="617"/>
      <c r="CQ27" s="618"/>
      <c r="CR27" s="619">
        <v>78401</v>
      </c>
      <c r="CS27" s="632"/>
      <c r="CT27" s="632"/>
      <c r="CU27" s="632"/>
      <c r="CV27" s="632"/>
      <c r="CW27" s="632"/>
      <c r="CX27" s="632"/>
      <c r="CY27" s="633"/>
      <c r="CZ27" s="622">
        <v>2.9</v>
      </c>
      <c r="DA27" s="634"/>
      <c r="DB27" s="634"/>
      <c r="DC27" s="635"/>
      <c r="DD27" s="625">
        <v>28541</v>
      </c>
      <c r="DE27" s="632"/>
      <c r="DF27" s="632"/>
      <c r="DG27" s="632"/>
      <c r="DH27" s="632"/>
      <c r="DI27" s="632"/>
      <c r="DJ27" s="632"/>
      <c r="DK27" s="633"/>
      <c r="DL27" s="625">
        <v>24343</v>
      </c>
      <c r="DM27" s="632"/>
      <c r="DN27" s="632"/>
      <c r="DO27" s="632"/>
      <c r="DP27" s="632"/>
      <c r="DQ27" s="632"/>
      <c r="DR27" s="632"/>
      <c r="DS27" s="632"/>
      <c r="DT27" s="632"/>
      <c r="DU27" s="632"/>
      <c r="DV27" s="633"/>
      <c r="DW27" s="622">
        <v>1.6</v>
      </c>
      <c r="DX27" s="634"/>
      <c r="DY27" s="634"/>
      <c r="DZ27" s="634"/>
      <c r="EA27" s="634"/>
      <c r="EB27" s="634"/>
      <c r="EC27" s="650"/>
    </row>
    <row r="28" spans="2:133" ht="11.25" customHeight="1" x14ac:dyDescent="0.15">
      <c r="B28" s="616" t="s">
        <v>306</v>
      </c>
      <c r="C28" s="617"/>
      <c r="D28" s="617"/>
      <c r="E28" s="617"/>
      <c r="F28" s="617"/>
      <c r="G28" s="617"/>
      <c r="H28" s="617"/>
      <c r="I28" s="617"/>
      <c r="J28" s="617"/>
      <c r="K28" s="617"/>
      <c r="L28" s="617"/>
      <c r="M28" s="617"/>
      <c r="N28" s="617"/>
      <c r="O28" s="617"/>
      <c r="P28" s="617"/>
      <c r="Q28" s="618"/>
      <c r="R28" s="619">
        <v>31195</v>
      </c>
      <c r="S28" s="620"/>
      <c r="T28" s="620"/>
      <c r="U28" s="620"/>
      <c r="V28" s="620"/>
      <c r="W28" s="620"/>
      <c r="X28" s="620"/>
      <c r="Y28" s="621"/>
      <c r="Z28" s="661">
        <v>1.1000000000000001</v>
      </c>
      <c r="AA28" s="661"/>
      <c r="AB28" s="661"/>
      <c r="AC28" s="661"/>
      <c r="AD28" s="662" t="s">
        <v>239</v>
      </c>
      <c r="AE28" s="662"/>
      <c r="AF28" s="662"/>
      <c r="AG28" s="662"/>
      <c r="AH28" s="662"/>
      <c r="AI28" s="662"/>
      <c r="AJ28" s="662"/>
      <c r="AK28" s="662"/>
      <c r="AL28" s="622" t="s">
        <v>176</v>
      </c>
      <c r="AM28" s="623"/>
      <c r="AN28" s="623"/>
      <c r="AO28" s="663"/>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61"/>
      <c r="BP28" s="661"/>
      <c r="BQ28" s="661"/>
      <c r="BR28" s="661"/>
      <c r="BS28" s="625"/>
      <c r="BT28" s="620"/>
      <c r="BU28" s="620"/>
      <c r="BV28" s="620"/>
      <c r="BW28" s="620"/>
      <c r="BX28" s="620"/>
      <c r="BY28" s="620"/>
      <c r="BZ28" s="620"/>
      <c r="CA28" s="620"/>
      <c r="CB28" s="660"/>
      <c r="CD28" s="616" t="s">
        <v>307</v>
      </c>
      <c r="CE28" s="617"/>
      <c r="CF28" s="617"/>
      <c r="CG28" s="617"/>
      <c r="CH28" s="617"/>
      <c r="CI28" s="617"/>
      <c r="CJ28" s="617"/>
      <c r="CK28" s="617"/>
      <c r="CL28" s="617"/>
      <c r="CM28" s="617"/>
      <c r="CN28" s="617"/>
      <c r="CO28" s="617"/>
      <c r="CP28" s="617"/>
      <c r="CQ28" s="618"/>
      <c r="CR28" s="619">
        <v>244969</v>
      </c>
      <c r="CS28" s="620"/>
      <c r="CT28" s="620"/>
      <c r="CU28" s="620"/>
      <c r="CV28" s="620"/>
      <c r="CW28" s="620"/>
      <c r="CX28" s="620"/>
      <c r="CY28" s="621"/>
      <c r="CZ28" s="622">
        <v>9</v>
      </c>
      <c r="DA28" s="634"/>
      <c r="DB28" s="634"/>
      <c r="DC28" s="635"/>
      <c r="DD28" s="625">
        <v>222662</v>
      </c>
      <c r="DE28" s="620"/>
      <c r="DF28" s="620"/>
      <c r="DG28" s="620"/>
      <c r="DH28" s="620"/>
      <c r="DI28" s="620"/>
      <c r="DJ28" s="620"/>
      <c r="DK28" s="621"/>
      <c r="DL28" s="625">
        <v>222662</v>
      </c>
      <c r="DM28" s="620"/>
      <c r="DN28" s="620"/>
      <c r="DO28" s="620"/>
      <c r="DP28" s="620"/>
      <c r="DQ28" s="620"/>
      <c r="DR28" s="620"/>
      <c r="DS28" s="620"/>
      <c r="DT28" s="620"/>
      <c r="DU28" s="620"/>
      <c r="DV28" s="621"/>
      <c r="DW28" s="622">
        <v>15</v>
      </c>
      <c r="DX28" s="634"/>
      <c r="DY28" s="634"/>
      <c r="DZ28" s="634"/>
      <c r="EA28" s="634"/>
      <c r="EB28" s="634"/>
      <c r="EC28" s="650"/>
    </row>
    <row r="29" spans="2:133" ht="11.25" customHeight="1" x14ac:dyDescent="0.15">
      <c r="B29" s="616" t="s">
        <v>308</v>
      </c>
      <c r="C29" s="617"/>
      <c r="D29" s="617"/>
      <c r="E29" s="617"/>
      <c r="F29" s="617"/>
      <c r="G29" s="617"/>
      <c r="H29" s="617"/>
      <c r="I29" s="617"/>
      <c r="J29" s="617"/>
      <c r="K29" s="617"/>
      <c r="L29" s="617"/>
      <c r="M29" s="617"/>
      <c r="N29" s="617"/>
      <c r="O29" s="617"/>
      <c r="P29" s="617"/>
      <c r="Q29" s="618"/>
      <c r="R29" s="619">
        <v>706</v>
      </c>
      <c r="S29" s="620"/>
      <c r="T29" s="620"/>
      <c r="U29" s="620"/>
      <c r="V29" s="620"/>
      <c r="W29" s="620"/>
      <c r="X29" s="620"/>
      <c r="Y29" s="621"/>
      <c r="Z29" s="661">
        <v>0</v>
      </c>
      <c r="AA29" s="661"/>
      <c r="AB29" s="661"/>
      <c r="AC29" s="661"/>
      <c r="AD29" s="662" t="s">
        <v>176</v>
      </c>
      <c r="AE29" s="662"/>
      <c r="AF29" s="662"/>
      <c r="AG29" s="662"/>
      <c r="AH29" s="662"/>
      <c r="AI29" s="662"/>
      <c r="AJ29" s="662"/>
      <c r="AK29" s="662"/>
      <c r="AL29" s="622" t="s">
        <v>239</v>
      </c>
      <c r="AM29" s="623"/>
      <c r="AN29" s="623"/>
      <c r="AO29" s="663"/>
      <c r="AP29" s="600"/>
      <c r="AQ29" s="601"/>
      <c r="AR29" s="601"/>
      <c r="AS29" s="601"/>
      <c r="AT29" s="601"/>
      <c r="AU29" s="601"/>
      <c r="AV29" s="601"/>
      <c r="AW29" s="601"/>
      <c r="AX29" s="601"/>
      <c r="AY29" s="601"/>
      <c r="AZ29" s="601"/>
      <c r="BA29" s="601"/>
      <c r="BB29" s="601"/>
      <c r="BC29" s="601"/>
      <c r="BD29" s="601"/>
      <c r="BE29" s="601"/>
      <c r="BF29" s="602"/>
      <c r="BG29" s="619"/>
      <c r="BH29" s="620"/>
      <c r="BI29" s="620"/>
      <c r="BJ29" s="620"/>
      <c r="BK29" s="620"/>
      <c r="BL29" s="620"/>
      <c r="BM29" s="620"/>
      <c r="BN29" s="621"/>
      <c r="BO29" s="661"/>
      <c r="BP29" s="661"/>
      <c r="BQ29" s="661"/>
      <c r="BR29" s="661"/>
      <c r="BS29" s="662"/>
      <c r="BT29" s="662"/>
      <c r="BU29" s="662"/>
      <c r="BV29" s="662"/>
      <c r="BW29" s="662"/>
      <c r="BX29" s="662"/>
      <c r="BY29" s="662"/>
      <c r="BZ29" s="662"/>
      <c r="CA29" s="662"/>
      <c r="CB29" s="696"/>
      <c r="CD29" s="638" t="s">
        <v>309</v>
      </c>
      <c r="CE29" s="639"/>
      <c r="CF29" s="616" t="s">
        <v>310</v>
      </c>
      <c r="CG29" s="617"/>
      <c r="CH29" s="617"/>
      <c r="CI29" s="617"/>
      <c r="CJ29" s="617"/>
      <c r="CK29" s="617"/>
      <c r="CL29" s="617"/>
      <c r="CM29" s="617"/>
      <c r="CN29" s="617"/>
      <c r="CO29" s="617"/>
      <c r="CP29" s="617"/>
      <c r="CQ29" s="618"/>
      <c r="CR29" s="619">
        <v>244969</v>
      </c>
      <c r="CS29" s="632"/>
      <c r="CT29" s="632"/>
      <c r="CU29" s="632"/>
      <c r="CV29" s="632"/>
      <c r="CW29" s="632"/>
      <c r="CX29" s="632"/>
      <c r="CY29" s="633"/>
      <c r="CZ29" s="622">
        <v>9</v>
      </c>
      <c r="DA29" s="634"/>
      <c r="DB29" s="634"/>
      <c r="DC29" s="635"/>
      <c r="DD29" s="625">
        <v>222662</v>
      </c>
      <c r="DE29" s="632"/>
      <c r="DF29" s="632"/>
      <c r="DG29" s="632"/>
      <c r="DH29" s="632"/>
      <c r="DI29" s="632"/>
      <c r="DJ29" s="632"/>
      <c r="DK29" s="633"/>
      <c r="DL29" s="625">
        <v>222662</v>
      </c>
      <c r="DM29" s="632"/>
      <c r="DN29" s="632"/>
      <c r="DO29" s="632"/>
      <c r="DP29" s="632"/>
      <c r="DQ29" s="632"/>
      <c r="DR29" s="632"/>
      <c r="DS29" s="632"/>
      <c r="DT29" s="632"/>
      <c r="DU29" s="632"/>
      <c r="DV29" s="633"/>
      <c r="DW29" s="622">
        <v>15</v>
      </c>
      <c r="DX29" s="634"/>
      <c r="DY29" s="634"/>
      <c r="DZ29" s="634"/>
      <c r="EA29" s="634"/>
      <c r="EB29" s="634"/>
      <c r="EC29" s="650"/>
    </row>
    <row r="30" spans="2:133" ht="11.25" customHeight="1" x14ac:dyDescent="0.15">
      <c r="B30" s="616" t="s">
        <v>311</v>
      </c>
      <c r="C30" s="617"/>
      <c r="D30" s="617"/>
      <c r="E30" s="617"/>
      <c r="F30" s="617"/>
      <c r="G30" s="617"/>
      <c r="H30" s="617"/>
      <c r="I30" s="617"/>
      <c r="J30" s="617"/>
      <c r="K30" s="617"/>
      <c r="L30" s="617"/>
      <c r="M30" s="617"/>
      <c r="N30" s="617"/>
      <c r="O30" s="617"/>
      <c r="P30" s="617"/>
      <c r="Q30" s="618"/>
      <c r="R30" s="619">
        <v>404338</v>
      </c>
      <c r="S30" s="620"/>
      <c r="T30" s="620"/>
      <c r="U30" s="620"/>
      <c r="V30" s="620"/>
      <c r="W30" s="620"/>
      <c r="X30" s="620"/>
      <c r="Y30" s="621"/>
      <c r="Z30" s="661">
        <v>14.5</v>
      </c>
      <c r="AA30" s="661"/>
      <c r="AB30" s="661"/>
      <c r="AC30" s="661"/>
      <c r="AD30" s="662" t="s">
        <v>239</v>
      </c>
      <c r="AE30" s="662"/>
      <c r="AF30" s="662"/>
      <c r="AG30" s="662"/>
      <c r="AH30" s="662"/>
      <c r="AI30" s="662"/>
      <c r="AJ30" s="662"/>
      <c r="AK30" s="662"/>
      <c r="AL30" s="622" t="s">
        <v>239</v>
      </c>
      <c r="AM30" s="623"/>
      <c r="AN30" s="623"/>
      <c r="AO30" s="663"/>
      <c r="AP30" s="677" t="s">
        <v>227</v>
      </c>
      <c r="AQ30" s="678"/>
      <c r="AR30" s="678"/>
      <c r="AS30" s="678"/>
      <c r="AT30" s="678"/>
      <c r="AU30" s="678"/>
      <c r="AV30" s="678"/>
      <c r="AW30" s="678"/>
      <c r="AX30" s="678"/>
      <c r="AY30" s="678"/>
      <c r="AZ30" s="678"/>
      <c r="BA30" s="678"/>
      <c r="BB30" s="678"/>
      <c r="BC30" s="678"/>
      <c r="BD30" s="678"/>
      <c r="BE30" s="678"/>
      <c r="BF30" s="679"/>
      <c r="BG30" s="677" t="s">
        <v>312</v>
      </c>
      <c r="BH30" s="694"/>
      <c r="BI30" s="694"/>
      <c r="BJ30" s="694"/>
      <c r="BK30" s="694"/>
      <c r="BL30" s="694"/>
      <c r="BM30" s="694"/>
      <c r="BN30" s="694"/>
      <c r="BO30" s="694"/>
      <c r="BP30" s="694"/>
      <c r="BQ30" s="695"/>
      <c r="BR30" s="677" t="s">
        <v>313</v>
      </c>
      <c r="BS30" s="694"/>
      <c r="BT30" s="694"/>
      <c r="BU30" s="694"/>
      <c r="BV30" s="694"/>
      <c r="BW30" s="694"/>
      <c r="BX30" s="694"/>
      <c r="BY30" s="694"/>
      <c r="BZ30" s="694"/>
      <c r="CA30" s="694"/>
      <c r="CB30" s="695"/>
      <c r="CD30" s="640"/>
      <c r="CE30" s="641"/>
      <c r="CF30" s="616" t="s">
        <v>314</v>
      </c>
      <c r="CG30" s="617"/>
      <c r="CH30" s="617"/>
      <c r="CI30" s="617"/>
      <c r="CJ30" s="617"/>
      <c r="CK30" s="617"/>
      <c r="CL30" s="617"/>
      <c r="CM30" s="617"/>
      <c r="CN30" s="617"/>
      <c r="CO30" s="617"/>
      <c r="CP30" s="617"/>
      <c r="CQ30" s="618"/>
      <c r="CR30" s="619">
        <v>238923</v>
      </c>
      <c r="CS30" s="620"/>
      <c r="CT30" s="620"/>
      <c r="CU30" s="620"/>
      <c r="CV30" s="620"/>
      <c r="CW30" s="620"/>
      <c r="CX30" s="620"/>
      <c r="CY30" s="621"/>
      <c r="CZ30" s="622">
        <v>8.8000000000000007</v>
      </c>
      <c r="DA30" s="634"/>
      <c r="DB30" s="634"/>
      <c r="DC30" s="635"/>
      <c r="DD30" s="625">
        <v>218576</v>
      </c>
      <c r="DE30" s="620"/>
      <c r="DF30" s="620"/>
      <c r="DG30" s="620"/>
      <c r="DH30" s="620"/>
      <c r="DI30" s="620"/>
      <c r="DJ30" s="620"/>
      <c r="DK30" s="621"/>
      <c r="DL30" s="625">
        <v>218576</v>
      </c>
      <c r="DM30" s="620"/>
      <c r="DN30" s="620"/>
      <c r="DO30" s="620"/>
      <c r="DP30" s="620"/>
      <c r="DQ30" s="620"/>
      <c r="DR30" s="620"/>
      <c r="DS30" s="620"/>
      <c r="DT30" s="620"/>
      <c r="DU30" s="620"/>
      <c r="DV30" s="621"/>
      <c r="DW30" s="622">
        <v>14.7</v>
      </c>
      <c r="DX30" s="634"/>
      <c r="DY30" s="634"/>
      <c r="DZ30" s="634"/>
      <c r="EA30" s="634"/>
      <c r="EB30" s="634"/>
      <c r="EC30" s="650"/>
    </row>
    <row r="31" spans="2:133" ht="11.25" customHeight="1" x14ac:dyDescent="0.15">
      <c r="B31" s="686" t="s">
        <v>315</v>
      </c>
      <c r="C31" s="687"/>
      <c r="D31" s="687"/>
      <c r="E31" s="687"/>
      <c r="F31" s="687"/>
      <c r="G31" s="687"/>
      <c r="H31" s="687"/>
      <c r="I31" s="687"/>
      <c r="J31" s="687"/>
      <c r="K31" s="687"/>
      <c r="L31" s="687"/>
      <c r="M31" s="687"/>
      <c r="N31" s="687"/>
      <c r="O31" s="687"/>
      <c r="P31" s="687"/>
      <c r="Q31" s="688"/>
      <c r="R31" s="619" t="s">
        <v>239</v>
      </c>
      <c r="S31" s="620"/>
      <c r="T31" s="620"/>
      <c r="U31" s="620"/>
      <c r="V31" s="620"/>
      <c r="W31" s="620"/>
      <c r="X31" s="620"/>
      <c r="Y31" s="621"/>
      <c r="Z31" s="661" t="s">
        <v>239</v>
      </c>
      <c r="AA31" s="661"/>
      <c r="AB31" s="661"/>
      <c r="AC31" s="661"/>
      <c r="AD31" s="662" t="s">
        <v>176</v>
      </c>
      <c r="AE31" s="662"/>
      <c r="AF31" s="662"/>
      <c r="AG31" s="662"/>
      <c r="AH31" s="662"/>
      <c r="AI31" s="662"/>
      <c r="AJ31" s="662"/>
      <c r="AK31" s="662"/>
      <c r="AL31" s="622" t="s">
        <v>239</v>
      </c>
      <c r="AM31" s="623"/>
      <c r="AN31" s="623"/>
      <c r="AO31" s="663"/>
      <c r="AP31" s="689" t="s">
        <v>316</v>
      </c>
      <c r="AQ31" s="690"/>
      <c r="AR31" s="690"/>
      <c r="AS31" s="690"/>
      <c r="AT31" s="691" t="s">
        <v>317</v>
      </c>
      <c r="AU31" s="216"/>
      <c r="AV31" s="216"/>
      <c r="AW31" s="216"/>
      <c r="AX31" s="674" t="s">
        <v>189</v>
      </c>
      <c r="AY31" s="675"/>
      <c r="AZ31" s="675"/>
      <c r="BA31" s="675"/>
      <c r="BB31" s="675"/>
      <c r="BC31" s="675"/>
      <c r="BD31" s="675"/>
      <c r="BE31" s="675"/>
      <c r="BF31" s="676"/>
      <c r="BG31" s="682">
        <v>99.2</v>
      </c>
      <c r="BH31" s="683"/>
      <c r="BI31" s="683"/>
      <c r="BJ31" s="683"/>
      <c r="BK31" s="683"/>
      <c r="BL31" s="683"/>
      <c r="BM31" s="684">
        <v>98.2</v>
      </c>
      <c r="BN31" s="683"/>
      <c r="BO31" s="683"/>
      <c r="BP31" s="683"/>
      <c r="BQ31" s="685"/>
      <c r="BR31" s="682">
        <v>99.2</v>
      </c>
      <c r="BS31" s="683"/>
      <c r="BT31" s="683"/>
      <c r="BU31" s="683"/>
      <c r="BV31" s="683"/>
      <c r="BW31" s="683"/>
      <c r="BX31" s="684">
        <v>98.4</v>
      </c>
      <c r="BY31" s="683"/>
      <c r="BZ31" s="683"/>
      <c r="CA31" s="683"/>
      <c r="CB31" s="685"/>
      <c r="CD31" s="640"/>
      <c r="CE31" s="641"/>
      <c r="CF31" s="616" t="s">
        <v>318</v>
      </c>
      <c r="CG31" s="617"/>
      <c r="CH31" s="617"/>
      <c r="CI31" s="617"/>
      <c r="CJ31" s="617"/>
      <c r="CK31" s="617"/>
      <c r="CL31" s="617"/>
      <c r="CM31" s="617"/>
      <c r="CN31" s="617"/>
      <c r="CO31" s="617"/>
      <c r="CP31" s="617"/>
      <c r="CQ31" s="618"/>
      <c r="CR31" s="619">
        <v>6046</v>
      </c>
      <c r="CS31" s="632"/>
      <c r="CT31" s="632"/>
      <c r="CU31" s="632"/>
      <c r="CV31" s="632"/>
      <c r="CW31" s="632"/>
      <c r="CX31" s="632"/>
      <c r="CY31" s="633"/>
      <c r="CZ31" s="622">
        <v>0.2</v>
      </c>
      <c r="DA31" s="634"/>
      <c r="DB31" s="634"/>
      <c r="DC31" s="635"/>
      <c r="DD31" s="625">
        <v>4086</v>
      </c>
      <c r="DE31" s="632"/>
      <c r="DF31" s="632"/>
      <c r="DG31" s="632"/>
      <c r="DH31" s="632"/>
      <c r="DI31" s="632"/>
      <c r="DJ31" s="632"/>
      <c r="DK31" s="633"/>
      <c r="DL31" s="625">
        <v>4086</v>
      </c>
      <c r="DM31" s="632"/>
      <c r="DN31" s="632"/>
      <c r="DO31" s="632"/>
      <c r="DP31" s="632"/>
      <c r="DQ31" s="632"/>
      <c r="DR31" s="632"/>
      <c r="DS31" s="632"/>
      <c r="DT31" s="632"/>
      <c r="DU31" s="632"/>
      <c r="DV31" s="633"/>
      <c r="DW31" s="622">
        <v>0.3</v>
      </c>
      <c r="DX31" s="634"/>
      <c r="DY31" s="634"/>
      <c r="DZ31" s="634"/>
      <c r="EA31" s="634"/>
      <c r="EB31" s="634"/>
      <c r="EC31" s="650"/>
    </row>
    <row r="32" spans="2:133" ht="11.25" customHeight="1" x14ac:dyDescent="0.15">
      <c r="B32" s="616" t="s">
        <v>319</v>
      </c>
      <c r="C32" s="617"/>
      <c r="D32" s="617"/>
      <c r="E32" s="617"/>
      <c r="F32" s="617"/>
      <c r="G32" s="617"/>
      <c r="H32" s="617"/>
      <c r="I32" s="617"/>
      <c r="J32" s="617"/>
      <c r="K32" s="617"/>
      <c r="L32" s="617"/>
      <c r="M32" s="617"/>
      <c r="N32" s="617"/>
      <c r="O32" s="617"/>
      <c r="P32" s="617"/>
      <c r="Q32" s="618"/>
      <c r="R32" s="619">
        <v>81623</v>
      </c>
      <c r="S32" s="620"/>
      <c r="T32" s="620"/>
      <c r="U32" s="620"/>
      <c r="V32" s="620"/>
      <c r="W32" s="620"/>
      <c r="X32" s="620"/>
      <c r="Y32" s="621"/>
      <c r="Z32" s="661">
        <v>2.9</v>
      </c>
      <c r="AA32" s="661"/>
      <c r="AB32" s="661"/>
      <c r="AC32" s="661"/>
      <c r="AD32" s="662" t="s">
        <v>239</v>
      </c>
      <c r="AE32" s="662"/>
      <c r="AF32" s="662"/>
      <c r="AG32" s="662"/>
      <c r="AH32" s="662"/>
      <c r="AI32" s="662"/>
      <c r="AJ32" s="662"/>
      <c r="AK32" s="662"/>
      <c r="AL32" s="622" t="s">
        <v>239</v>
      </c>
      <c r="AM32" s="623"/>
      <c r="AN32" s="623"/>
      <c r="AO32" s="663"/>
      <c r="AP32" s="664"/>
      <c r="AQ32" s="665"/>
      <c r="AR32" s="665"/>
      <c r="AS32" s="665"/>
      <c r="AT32" s="692"/>
      <c r="AU32" s="212" t="s">
        <v>320</v>
      </c>
      <c r="AX32" s="616" t="s">
        <v>321</v>
      </c>
      <c r="AY32" s="617"/>
      <c r="AZ32" s="617"/>
      <c r="BA32" s="617"/>
      <c r="BB32" s="617"/>
      <c r="BC32" s="617"/>
      <c r="BD32" s="617"/>
      <c r="BE32" s="617"/>
      <c r="BF32" s="618"/>
      <c r="BG32" s="681">
        <v>97.3</v>
      </c>
      <c r="BH32" s="632"/>
      <c r="BI32" s="632"/>
      <c r="BJ32" s="632"/>
      <c r="BK32" s="632"/>
      <c r="BL32" s="632"/>
      <c r="BM32" s="623">
        <v>93.8</v>
      </c>
      <c r="BN32" s="632"/>
      <c r="BO32" s="632"/>
      <c r="BP32" s="632"/>
      <c r="BQ32" s="659"/>
      <c r="BR32" s="681">
        <v>98.3</v>
      </c>
      <c r="BS32" s="632"/>
      <c r="BT32" s="632"/>
      <c r="BU32" s="632"/>
      <c r="BV32" s="632"/>
      <c r="BW32" s="632"/>
      <c r="BX32" s="623">
        <v>95.7</v>
      </c>
      <c r="BY32" s="632"/>
      <c r="BZ32" s="632"/>
      <c r="CA32" s="632"/>
      <c r="CB32" s="659"/>
      <c r="CD32" s="642"/>
      <c r="CE32" s="643"/>
      <c r="CF32" s="616" t="s">
        <v>322</v>
      </c>
      <c r="CG32" s="617"/>
      <c r="CH32" s="617"/>
      <c r="CI32" s="617"/>
      <c r="CJ32" s="617"/>
      <c r="CK32" s="617"/>
      <c r="CL32" s="617"/>
      <c r="CM32" s="617"/>
      <c r="CN32" s="617"/>
      <c r="CO32" s="617"/>
      <c r="CP32" s="617"/>
      <c r="CQ32" s="618"/>
      <c r="CR32" s="619" t="s">
        <v>176</v>
      </c>
      <c r="CS32" s="620"/>
      <c r="CT32" s="620"/>
      <c r="CU32" s="620"/>
      <c r="CV32" s="620"/>
      <c r="CW32" s="620"/>
      <c r="CX32" s="620"/>
      <c r="CY32" s="621"/>
      <c r="CZ32" s="622" t="s">
        <v>176</v>
      </c>
      <c r="DA32" s="634"/>
      <c r="DB32" s="634"/>
      <c r="DC32" s="635"/>
      <c r="DD32" s="625" t="s">
        <v>239</v>
      </c>
      <c r="DE32" s="620"/>
      <c r="DF32" s="620"/>
      <c r="DG32" s="620"/>
      <c r="DH32" s="620"/>
      <c r="DI32" s="620"/>
      <c r="DJ32" s="620"/>
      <c r="DK32" s="621"/>
      <c r="DL32" s="625" t="s">
        <v>239</v>
      </c>
      <c r="DM32" s="620"/>
      <c r="DN32" s="620"/>
      <c r="DO32" s="620"/>
      <c r="DP32" s="620"/>
      <c r="DQ32" s="620"/>
      <c r="DR32" s="620"/>
      <c r="DS32" s="620"/>
      <c r="DT32" s="620"/>
      <c r="DU32" s="620"/>
      <c r="DV32" s="621"/>
      <c r="DW32" s="622" t="s">
        <v>176</v>
      </c>
      <c r="DX32" s="634"/>
      <c r="DY32" s="634"/>
      <c r="DZ32" s="634"/>
      <c r="EA32" s="634"/>
      <c r="EB32" s="634"/>
      <c r="EC32" s="650"/>
    </row>
    <row r="33" spans="2:133" ht="11.25" customHeight="1" x14ac:dyDescent="0.15">
      <c r="B33" s="616" t="s">
        <v>323</v>
      </c>
      <c r="C33" s="617"/>
      <c r="D33" s="617"/>
      <c r="E33" s="617"/>
      <c r="F33" s="617"/>
      <c r="G33" s="617"/>
      <c r="H33" s="617"/>
      <c r="I33" s="617"/>
      <c r="J33" s="617"/>
      <c r="K33" s="617"/>
      <c r="L33" s="617"/>
      <c r="M33" s="617"/>
      <c r="N33" s="617"/>
      <c r="O33" s="617"/>
      <c r="P33" s="617"/>
      <c r="Q33" s="618"/>
      <c r="R33" s="619">
        <v>8680</v>
      </c>
      <c r="S33" s="620"/>
      <c r="T33" s="620"/>
      <c r="U33" s="620"/>
      <c r="V33" s="620"/>
      <c r="W33" s="620"/>
      <c r="X33" s="620"/>
      <c r="Y33" s="621"/>
      <c r="Z33" s="661">
        <v>0.3</v>
      </c>
      <c r="AA33" s="661"/>
      <c r="AB33" s="661"/>
      <c r="AC33" s="661"/>
      <c r="AD33" s="662" t="s">
        <v>176</v>
      </c>
      <c r="AE33" s="662"/>
      <c r="AF33" s="662"/>
      <c r="AG33" s="662"/>
      <c r="AH33" s="662"/>
      <c r="AI33" s="662"/>
      <c r="AJ33" s="662"/>
      <c r="AK33" s="662"/>
      <c r="AL33" s="622" t="s">
        <v>176</v>
      </c>
      <c r="AM33" s="623"/>
      <c r="AN33" s="623"/>
      <c r="AO33" s="663"/>
      <c r="AP33" s="666"/>
      <c r="AQ33" s="667"/>
      <c r="AR33" s="667"/>
      <c r="AS33" s="667"/>
      <c r="AT33" s="693"/>
      <c r="AU33" s="217"/>
      <c r="AV33" s="217"/>
      <c r="AW33" s="217"/>
      <c r="AX33" s="600" t="s">
        <v>324</v>
      </c>
      <c r="AY33" s="601"/>
      <c r="AZ33" s="601"/>
      <c r="BA33" s="601"/>
      <c r="BB33" s="601"/>
      <c r="BC33" s="601"/>
      <c r="BD33" s="601"/>
      <c r="BE33" s="601"/>
      <c r="BF33" s="602"/>
      <c r="BG33" s="680">
        <v>99.7</v>
      </c>
      <c r="BH33" s="604"/>
      <c r="BI33" s="604"/>
      <c r="BJ33" s="604"/>
      <c r="BK33" s="604"/>
      <c r="BL33" s="604"/>
      <c r="BM33" s="654">
        <v>99.5</v>
      </c>
      <c r="BN33" s="604"/>
      <c r="BO33" s="604"/>
      <c r="BP33" s="604"/>
      <c r="BQ33" s="648"/>
      <c r="BR33" s="680">
        <v>99.8</v>
      </c>
      <c r="BS33" s="604"/>
      <c r="BT33" s="604"/>
      <c r="BU33" s="604"/>
      <c r="BV33" s="604"/>
      <c r="BW33" s="604"/>
      <c r="BX33" s="654">
        <v>99.5</v>
      </c>
      <c r="BY33" s="604"/>
      <c r="BZ33" s="604"/>
      <c r="CA33" s="604"/>
      <c r="CB33" s="648"/>
      <c r="CD33" s="616" t="s">
        <v>325</v>
      </c>
      <c r="CE33" s="617"/>
      <c r="CF33" s="617"/>
      <c r="CG33" s="617"/>
      <c r="CH33" s="617"/>
      <c r="CI33" s="617"/>
      <c r="CJ33" s="617"/>
      <c r="CK33" s="617"/>
      <c r="CL33" s="617"/>
      <c r="CM33" s="617"/>
      <c r="CN33" s="617"/>
      <c r="CO33" s="617"/>
      <c r="CP33" s="617"/>
      <c r="CQ33" s="618"/>
      <c r="CR33" s="619">
        <v>1748590</v>
      </c>
      <c r="CS33" s="632"/>
      <c r="CT33" s="632"/>
      <c r="CU33" s="632"/>
      <c r="CV33" s="632"/>
      <c r="CW33" s="632"/>
      <c r="CX33" s="632"/>
      <c r="CY33" s="633"/>
      <c r="CZ33" s="622">
        <v>64.599999999999994</v>
      </c>
      <c r="DA33" s="634"/>
      <c r="DB33" s="634"/>
      <c r="DC33" s="635"/>
      <c r="DD33" s="625">
        <v>1082195</v>
      </c>
      <c r="DE33" s="632"/>
      <c r="DF33" s="632"/>
      <c r="DG33" s="632"/>
      <c r="DH33" s="632"/>
      <c r="DI33" s="632"/>
      <c r="DJ33" s="632"/>
      <c r="DK33" s="633"/>
      <c r="DL33" s="625">
        <v>819887</v>
      </c>
      <c r="DM33" s="632"/>
      <c r="DN33" s="632"/>
      <c r="DO33" s="632"/>
      <c r="DP33" s="632"/>
      <c r="DQ33" s="632"/>
      <c r="DR33" s="632"/>
      <c r="DS33" s="632"/>
      <c r="DT33" s="632"/>
      <c r="DU33" s="632"/>
      <c r="DV33" s="633"/>
      <c r="DW33" s="622">
        <v>55.1</v>
      </c>
      <c r="DX33" s="634"/>
      <c r="DY33" s="634"/>
      <c r="DZ33" s="634"/>
      <c r="EA33" s="634"/>
      <c r="EB33" s="634"/>
      <c r="EC33" s="650"/>
    </row>
    <row r="34" spans="2:133" ht="11.25" customHeight="1" x14ac:dyDescent="0.15">
      <c r="B34" s="616" t="s">
        <v>326</v>
      </c>
      <c r="C34" s="617"/>
      <c r="D34" s="617"/>
      <c r="E34" s="617"/>
      <c r="F34" s="617"/>
      <c r="G34" s="617"/>
      <c r="H34" s="617"/>
      <c r="I34" s="617"/>
      <c r="J34" s="617"/>
      <c r="K34" s="617"/>
      <c r="L34" s="617"/>
      <c r="M34" s="617"/>
      <c r="N34" s="617"/>
      <c r="O34" s="617"/>
      <c r="P34" s="617"/>
      <c r="Q34" s="618"/>
      <c r="R34" s="619">
        <v>308331</v>
      </c>
      <c r="S34" s="620"/>
      <c r="T34" s="620"/>
      <c r="U34" s="620"/>
      <c r="V34" s="620"/>
      <c r="W34" s="620"/>
      <c r="X34" s="620"/>
      <c r="Y34" s="621"/>
      <c r="Z34" s="661">
        <v>11</v>
      </c>
      <c r="AA34" s="661"/>
      <c r="AB34" s="661"/>
      <c r="AC34" s="661"/>
      <c r="AD34" s="662" t="s">
        <v>176</v>
      </c>
      <c r="AE34" s="662"/>
      <c r="AF34" s="662"/>
      <c r="AG34" s="662"/>
      <c r="AH34" s="662"/>
      <c r="AI34" s="662"/>
      <c r="AJ34" s="662"/>
      <c r="AK34" s="662"/>
      <c r="AL34" s="622" t="s">
        <v>239</v>
      </c>
      <c r="AM34" s="623"/>
      <c r="AN34" s="623"/>
      <c r="AO34" s="663"/>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6" t="s">
        <v>327</v>
      </c>
      <c r="CE34" s="617"/>
      <c r="CF34" s="617"/>
      <c r="CG34" s="617"/>
      <c r="CH34" s="617"/>
      <c r="CI34" s="617"/>
      <c r="CJ34" s="617"/>
      <c r="CK34" s="617"/>
      <c r="CL34" s="617"/>
      <c r="CM34" s="617"/>
      <c r="CN34" s="617"/>
      <c r="CO34" s="617"/>
      <c r="CP34" s="617"/>
      <c r="CQ34" s="618"/>
      <c r="CR34" s="619">
        <v>814154</v>
      </c>
      <c r="CS34" s="620"/>
      <c r="CT34" s="620"/>
      <c r="CU34" s="620"/>
      <c r="CV34" s="620"/>
      <c r="CW34" s="620"/>
      <c r="CX34" s="620"/>
      <c r="CY34" s="621"/>
      <c r="CZ34" s="622">
        <v>30.1</v>
      </c>
      <c r="DA34" s="634"/>
      <c r="DB34" s="634"/>
      <c r="DC34" s="635"/>
      <c r="DD34" s="625">
        <v>408233</v>
      </c>
      <c r="DE34" s="620"/>
      <c r="DF34" s="620"/>
      <c r="DG34" s="620"/>
      <c r="DH34" s="620"/>
      <c r="DI34" s="620"/>
      <c r="DJ34" s="620"/>
      <c r="DK34" s="621"/>
      <c r="DL34" s="625">
        <v>360251</v>
      </c>
      <c r="DM34" s="620"/>
      <c r="DN34" s="620"/>
      <c r="DO34" s="620"/>
      <c r="DP34" s="620"/>
      <c r="DQ34" s="620"/>
      <c r="DR34" s="620"/>
      <c r="DS34" s="620"/>
      <c r="DT34" s="620"/>
      <c r="DU34" s="620"/>
      <c r="DV34" s="621"/>
      <c r="DW34" s="622">
        <v>24.2</v>
      </c>
      <c r="DX34" s="634"/>
      <c r="DY34" s="634"/>
      <c r="DZ34" s="634"/>
      <c r="EA34" s="634"/>
      <c r="EB34" s="634"/>
      <c r="EC34" s="650"/>
    </row>
    <row r="35" spans="2:133" ht="11.25" customHeight="1" x14ac:dyDescent="0.15">
      <c r="B35" s="616" t="s">
        <v>328</v>
      </c>
      <c r="C35" s="617"/>
      <c r="D35" s="617"/>
      <c r="E35" s="617"/>
      <c r="F35" s="617"/>
      <c r="G35" s="617"/>
      <c r="H35" s="617"/>
      <c r="I35" s="617"/>
      <c r="J35" s="617"/>
      <c r="K35" s="617"/>
      <c r="L35" s="617"/>
      <c r="M35" s="617"/>
      <c r="N35" s="617"/>
      <c r="O35" s="617"/>
      <c r="P35" s="617"/>
      <c r="Q35" s="618"/>
      <c r="R35" s="619">
        <v>5426</v>
      </c>
      <c r="S35" s="620"/>
      <c r="T35" s="620"/>
      <c r="U35" s="620"/>
      <c r="V35" s="620"/>
      <c r="W35" s="620"/>
      <c r="X35" s="620"/>
      <c r="Y35" s="621"/>
      <c r="Z35" s="661">
        <v>0.2</v>
      </c>
      <c r="AA35" s="661"/>
      <c r="AB35" s="661"/>
      <c r="AC35" s="661"/>
      <c r="AD35" s="662" t="s">
        <v>176</v>
      </c>
      <c r="AE35" s="662"/>
      <c r="AF35" s="662"/>
      <c r="AG35" s="662"/>
      <c r="AH35" s="662"/>
      <c r="AI35" s="662"/>
      <c r="AJ35" s="662"/>
      <c r="AK35" s="662"/>
      <c r="AL35" s="622" t="s">
        <v>239</v>
      </c>
      <c r="AM35" s="623"/>
      <c r="AN35" s="623"/>
      <c r="AO35" s="663"/>
      <c r="AP35" s="220"/>
      <c r="AQ35" s="677" t="s">
        <v>329</v>
      </c>
      <c r="AR35" s="678"/>
      <c r="AS35" s="678"/>
      <c r="AT35" s="678"/>
      <c r="AU35" s="678"/>
      <c r="AV35" s="678"/>
      <c r="AW35" s="678"/>
      <c r="AX35" s="678"/>
      <c r="AY35" s="678"/>
      <c r="AZ35" s="678"/>
      <c r="BA35" s="678"/>
      <c r="BB35" s="678"/>
      <c r="BC35" s="678"/>
      <c r="BD35" s="678"/>
      <c r="BE35" s="678"/>
      <c r="BF35" s="679"/>
      <c r="BG35" s="677" t="s">
        <v>330</v>
      </c>
      <c r="BH35" s="678"/>
      <c r="BI35" s="678"/>
      <c r="BJ35" s="678"/>
      <c r="BK35" s="678"/>
      <c r="BL35" s="678"/>
      <c r="BM35" s="678"/>
      <c r="BN35" s="678"/>
      <c r="BO35" s="678"/>
      <c r="BP35" s="678"/>
      <c r="BQ35" s="678"/>
      <c r="BR35" s="678"/>
      <c r="BS35" s="678"/>
      <c r="BT35" s="678"/>
      <c r="BU35" s="678"/>
      <c r="BV35" s="678"/>
      <c r="BW35" s="678"/>
      <c r="BX35" s="678"/>
      <c r="BY35" s="678"/>
      <c r="BZ35" s="678"/>
      <c r="CA35" s="678"/>
      <c r="CB35" s="679"/>
      <c r="CD35" s="616" t="s">
        <v>331</v>
      </c>
      <c r="CE35" s="617"/>
      <c r="CF35" s="617"/>
      <c r="CG35" s="617"/>
      <c r="CH35" s="617"/>
      <c r="CI35" s="617"/>
      <c r="CJ35" s="617"/>
      <c r="CK35" s="617"/>
      <c r="CL35" s="617"/>
      <c r="CM35" s="617"/>
      <c r="CN35" s="617"/>
      <c r="CO35" s="617"/>
      <c r="CP35" s="617"/>
      <c r="CQ35" s="618"/>
      <c r="CR35" s="619">
        <v>159552</v>
      </c>
      <c r="CS35" s="632"/>
      <c r="CT35" s="632"/>
      <c r="CU35" s="632"/>
      <c r="CV35" s="632"/>
      <c r="CW35" s="632"/>
      <c r="CX35" s="632"/>
      <c r="CY35" s="633"/>
      <c r="CZ35" s="622">
        <v>5.9</v>
      </c>
      <c r="DA35" s="634"/>
      <c r="DB35" s="634"/>
      <c r="DC35" s="635"/>
      <c r="DD35" s="625">
        <v>148880</v>
      </c>
      <c r="DE35" s="632"/>
      <c r="DF35" s="632"/>
      <c r="DG35" s="632"/>
      <c r="DH35" s="632"/>
      <c r="DI35" s="632"/>
      <c r="DJ35" s="632"/>
      <c r="DK35" s="633"/>
      <c r="DL35" s="625">
        <v>145102</v>
      </c>
      <c r="DM35" s="632"/>
      <c r="DN35" s="632"/>
      <c r="DO35" s="632"/>
      <c r="DP35" s="632"/>
      <c r="DQ35" s="632"/>
      <c r="DR35" s="632"/>
      <c r="DS35" s="632"/>
      <c r="DT35" s="632"/>
      <c r="DU35" s="632"/>
      <c r="DV35" s="633"/>
      <c r="DW35" s="622">
        <v>9.6999999999999993</v>
      </c>
      <c r="DX35" s="634"/>
      <c r="DY35" s="634"/>
      <c r="DZ35" s="634"/>
      <c r="EA35" s="634"/>
      <c r="EB35" s="634"/>
      <c r="EC35" s="650"/>
    </row>
    <row r="36" spans="2:133" ht="11.25" customHeight="1" x14ac:dyDescent="0.15">
      <c r="B36" s="616" t="s">
        <v>332</v>
      </c>
      <c r="C36" s="617"/>
      <c r="D36" s="617"/>
      <c r="E36" s="617"/>
      <c r="F36" s="617"/>
      <c r="G36" s="617"/>
      <c r="H36" s="617"/>
      <c r="I36" s="617"/>
      <c r="J36" s="617"/>
      <c r="K36" s="617"/>
      <c r="L36" s="617"/>
      <c r="M36" s="617"/>
      <c r="N36" s="617"/>
      <c r="O36" s="617"/>
      <c r="P36" s="617"/>
      <c r="Q36" s="618"/>
      <c r="R36" s="619">
        <v>141670</v>
      </c>
      <c r="S36" s="620"/>
      <c r="T36" s="620"/>
      <c r="U36" s="620"/>
      <c r="V36" s="620"/>
      <c r="W36" s="620"/>
      <c r="X36" s="620"/>
      <c r="Y36" s="621"/>
      <c r="Z36" s="661">
        <v>5.0999999999999996</v>
      </c>
      <c r="AA36" s="661"/>
      <c r="AB36" s="661"/>
      <c r="AC36" s="661"/>
      <c r="AD36" s="662" t="s">
        <v>239</v>
      </c>
      <c r="AE36" s="662"/>
      <c r="AF36" s="662"/>
      <c r="AG36" s="662"/>
      <c r="AH36" s="662"/>
      <c r="AI36" s="662"/>
      <c r="AJ36" s="662"/>
      <c r="AK36" s="662"/>
      <c r="AL36" s="622" t="s">
        <v>239</v>
      </c>
      <c r="AM36" s="623"/>
      <c r="AN36" s="623"/>
      <c r="AO36" s="663"/>
      <c r="AP36" s="220"/>
      <c r="AQ36" s="668" t="s">
        <v>333</v>
      </c>
      <c r="AR36" s="669"/>
      <c r="AS36" s="669"/>
      <c r="AT36" s="669"/>
      <c r="AU36" s="669"/>
      <c r="AV36" s="669"/>
      <c r="AW36" s="669"/>
      <c r="AX36" s="669"/>
      <c r="AY36" s="670"/>
      <c r="AZ36" s="671">
        <v>152422</v>
      </c>
      <c r="BA36" s="672"/>
      <c r="BB36" s="672"/>
      <c r="BC36" s="672"/>
      <c r="BD36" s="672"/>
      <c r="BE36" s="672"/>
      <c r="BF36" s="673"/>
      <c r="BG36" s="674" t="s">
        <v>334</v>
      </c>
      <c r="BH36" s="675"/>
      <c r="BI36" s="675"/>
      <c r="BJ36" s="675"/>
      <c r="BK36" s="675"/>
      <c r="BL36" s="675"/>
      <c r="BM36" s="675"/>
      <c r="BN36" s="675"/>
      <c r="BO36" s="675"/>
      <c r="BP36" s="675"/>
      <c r="BQ36" s="675"/>
      <c r="BR36" s="675"/>
      <c r="BS36" s="675"/>
      <c r="BT36" s="675"/>
      <c r="BU36" s="676"/>
      <c r="BV36" s="671">
        <v>2368</v>
      </c>
      <c r="BW36" s="672"/>
      <c r="BX36" s="672"/>
      <c r="BY36" s="672"/>
      <c r="BZ36" s="672"/>
      <c r="CA36" s="672"/>
      <c r="CB36" s="673"/>
      <c r="CD36" s="616" t="s">
        <v>335</v>
      </c>
      <c r="CE36" s="617"/>
      <c r="CF36" s="617"/>
      <c r="CG36" s="617"/>
      <c r="CH36" s="617"/>
      <c r="CI36" s="617"/>
      <c r="CJ36" s="617"/>
      <c r="CK36" s="617"/>
      <c r="CL36" s="617"/>
      <c r="CM36" s="617"/>
      <c r="CN36" s="617"/>
      <c r="CO36" s="617"/>
      <c r="CP36" s="617"/>
      <c r="CQ36" s="618"/>
      <c r="CR36" s="619">
        <v>546865</v>
      </c>
      <c r="CS36" s="620"/>
      <c r="CT36" s="620"/>
      <c r="CU36" s="620"/>
      <c r="CV36" s="620"/>
      <c r="CW36" s="620"/>
      <c r="CX36" s="620"/>
      <c r="CY36" s="621"/>
      <c r="CZ36" s="622">
        <v>20.2</v>
      </c>
      <c r="DA36" s="634"/>
      <c r="DB36" s="634"/>
      <c r="DC36" s="635"/>
      <c r="DD36" s="625">
        <v>307578</v>
      </c>
      <c r="DE36" s="620"/>
      <c r="DF36" s="620"/>
      <c r="DG36" s="620"/>
      <c r="DH36" s="620"/>
      <c r="DI36" s="620"/>
      <c r="DJ36" s="620"/>
      <c r="DK36" s="621"/>
      <c r="DL36" s="625">
        <v>242032</v>
      </c>
      <c r="DM36" s="620"/>
      <c r="DN36" s="620"/>
      <c r="DO36" s="620"/>
      <c r="DP36" s="620"/>
      <c r="DQ36" s="620"/>
      <c r="DR36" s="620"/>
      <c r="DS36" s="620"/>
      <c r="DT36" s="620"/>
      <c r="DU36" s="620"/>
      <c r="DV36" s="621"/>
      <c r="DW36" s="622">
        <v>16.3</v>
      </c>
      <c r="DX36" s="634"/>
      <c r="DY36" s="634"/>
      <c r="DZ36" s="634"/>
      <c r="EA36" s="634"/>
      <c r="EB36" s="634"/>
      <c r="EC36" s="650"/>
    </row>
    <row r="37" spans="2:133" ht="11.25" customHeight="1" x14ac:dyDescent="0.15">
      <c r="B37" s="616" t="s">
        <v>336</v>
      </c>
      <c r="C37" s="617"/>
      <c r="D37" s="617"/>
      <c r="E37" s="617"/>
      <c r="F37" s="617"/>
      <c r="G37" s="617"/>
      <c r="H37" s="617"/>
      <c r="I37" s="617"/>
      <c r="J37" s="617"/>
      <c r="K37" s="617"/>
      <c r="L37" s="617"/>
      <c r="M37" s="617"/>
      <c r="N37" s="617"/>
      <c r="O37" s="617"/>
      <c r="P37" s="617"/>
      <c r="Q37" s="618"/>
      <c r="R37" s="619">
        <v>66937</v>
      </c>
      <c r="S37" s="620"/>
      <c r="T37" s="620"/>
      <c r="U37" s="620"/>
      <c r="V37" s="620"/>
      <c r="W37" s="620"/>
      <c r="X37" s="620"/>
      <c r="Y37" s="621"/>
      <c r="Z37" s="661">
        <v>2.4</v>
      </c>
      <c r="AA37" s="661"/>
      <c r="AB37" s="661"/>
      <c r="AC37" s="661"/>
      <c r="AD37" s="662" t="s">
        <v>239</v>
      </c>
      <c r="AE37" s="662"/>
      <c r="AF37" s="662"/>
      <c r="AG37" s="662"/>
      <c r="AH37" s="662"/>
      <c r="AI37" s="662"/>
      <c r="AJ37" s="662"/>
      <c r="AK37" s="662"/>
      <c r="AL37" s="622" t="s">
        <v>176</v>
      </c>
      <c r="AM37" s="623"/>
      <c r="AN37" s="623"/>
      <c r="AO37" s="663"/>
      <c r="AQ37" s="656" t="s">
        <v>337</v>
      </c>
      <c r="AR37" s="657"/>
      <c r="AS37" s="657"/>
      <c r="AT37" s="657"/>
      <c r="AU37" s="657"/>
      <c r="AV37" s="657"/>
      <c r="AW37" s="657"/>
      <c r="AX37" s="657"/>
      <c r="AY37" s="658"/>
      <c r="AZ37" s="619">
        <v>53625</v>
      </c>
      <c r="BA37" s="620"/>
      <c r="BB37" s="620"/>
      <c r="BC37" s="620"/>
      <c r="BD37" s="632"/>
      <c r="BE37" s="632"/>
      <c r="BF37" s="659"/>
      <c r="BG37" s="616" t="s">
        <v>338</v>
      </c>
      <c r="BH37" s="617"/>
      <c r="BI37" s="617"/>
      <c r="BJ37" s="617"/>
      <c r="BK37" s="617"/>
      <c r="BL37" s="617"/>
      <c r="BM37" s="617"/>
      <c r="BN37" s="617"/>
      <c r="BO37" s="617"/>
      <c r="BP37" s="617"/>
      <c r="BQ37" s="617"/>
      <c r="BR37" s="617"/>
      <c r="BS37" s="617"/>
      <c r="BT37" s="617"/>
      <c r="BU37" s="618"/>
      <c r="BV37" s="619">
        <v>2368</v>
      </c>
      <c r="BW37" s="620"/>
      <c r="BX37" s="620"/>
      <c r="BY37" s="620"/>
      <c r="BZ37" s="620"/>
      <c r="CA37" s="620"/>
      <c r="CB37" s="660"/>
      <c r="CD37" s="616" t="s">
        <v>339</v>
      </c>
      <c r="CE37" s="617"/>
      <c r="CF37" s="617"/>
      <c r="CG37" s="617"/>
      <c r="CH37" s="617"/>
      <c r="CI37" s="617"/>
      <c r="CJ37" s="617"/>
      <c r="CK37" s="617"/>
      <c r="CL37" s="617"/>
      <c r="CM37" s="617"/>
      <c r="CN37" s="617"/>
      <c r="CO37" s="617"/>
      <c r="CP37" s="617"/>
      <c r="CQ37" s="618"/>
      <c r="CR37" s="619">
        <v>183360</v>
      </c>
      <c r="CS37" s="632"/>
      <c r="CT37" s="632"/>
      <c r="CU37" s="632"/>
      <c r="CV37" s="632"/>
      <c r="CW37" s="632"/>
      <c r="CX37" s="632"/>
      <c r="CY37" s="633"/>
      <c r="CZ37" s="622">
        <v>6.8</v>
      </c>
      <c r="DA37" s="634"/>
      <c r="DB37" s="634"/>
      <c r="DC37" s="635"/>
      <c r="DD37" s="625">
        <v>183360</v>
      </c>
      <c r="DE37" s="632"/>
      <c r="DF37" s="632"/>
      <c r="DG37" s="632"/>
      <c r="DH37" s="632"/>
      <c r="DI37" s="632"/>
      <c r="DJ37" s="632"/>
      <c r="DK37" s="633"/>
      <c r="DL37" s="625">
        <v>183360</v>
      </c>
      <c r="DM37" s="632"/>
      <c r="DN37" s="632"/>
      <c r="DO37" s="632"/>
      <c r="DP37" s="632"/>
      <c r="DQ37" s="632"/>
      <c r="DR37" s="632"/>
      <c r="DS37" s="632"/>
      <c r="DT37" s="632"/>
      <c r="DU37" s="632"/>
      <c r="DV37" s="633"/>
      <c r="DW37" s="622">
        <v>12.3</v>
      </c>
      <c r="DX37" s="634"/>
      <c r="DY37" s="634"/>
      <c r="DZ37" s="634"/>
      <c r="EA37" s="634"/>
      <c r="EB37" s="634"/>
      <c r="EC37" s="650"/>
    </row>
    <row r="38" spans="2:133" ht="11.25" customHeight="1" x14ac:dyDescent="0.15">
      <c r="B38" s="616" t="s">
        <v>340</v>
      </c>
      <c r="C38" s="617"/>
      <c r="D38" s="617"/>
      <c r="E38" s="617"/>
      <c r="F38" s="617"/>
      <c r="G38" s="617"/>
      <c r="H38" s="617"/>
      <c r="I38" s="617"/>
      <c r="J38" s="617"/>
      <c r="K38" s="617"/>
      <c r="L38" s="617"/>
      <c r="M38" s="617"/>
      <c r="N38" s="617"/>
      <c r="O38" s="617"/>
      <c r="P38" s="617"/>
      <c r="Q38" s="618"/>
      <c r="R38" s="619">
        <v>133655</v>
      </c>
      <c r="S38" s="620"/>
      <c r="T38" s="620"/>
      <c r="U38" s="620"/>
      <c r="V38" s="620"/>
      <c r="W38" s="620"/>
      <c r="X38" s="620"/>
      <c r="Y38" s="621"/>
      <c r="Z38" s="661">
        <v>4.8</v>
      </c>
      <c r="AA38" s="661"/>
      <c r="AB38" s="661"/>
      <c r="AC38" s="661"/>
      <c r="AD38" s="662" t="s">
        <v>239</v>
      </c>
      <c r="AE38" s="662"/>
      <c r="AF38" s="662"/>
      <c r="AG38" s="662"/>
      <c r="AH38" s="662"/>
      <c r="AI38" s="662"/>
      <c r="AJ38" s="662"/>
      <c r="AK38" s="662"/>
      <c r="AL38" s="622" t="s">
        <v>239</v>
      </c>
      <c r="AM38" s="623"/>
      <c r="AN38" s="623"/>
      <c r="AO38" s="663"/>
      <c r="AQ38" s="656" t="s">
        <v>341</v>
      </c>
      <c r="AR38" s="657"/>
      <c r="AS38" s="657"/>
      <c r="AT38" s="657"/>
      <c r="AU38" s="657"/>
      <c r="AV38" s="657"/>
      <c r="AW38" s="657"/>
      <c r="AX38" s="657"/>
      <c r="AY38" s="658"/>
      <c r="AZ38" s="619">
        <v>48577</v>
      </c>
      <c r="BA38" s="620"/>
      <c r="BB38" s="620"/>
      <c r="BC38" s="620"/>
      <c r="BD38" s="632"/>
      <c r="BE38" s="632"/>
      <c r="BF38" s="659"/>
      <c r="BG38" s="616" t="s">
        <v>342</v>
      </c>
      <c r="BH38" s="617"/>
      <c r="BI38" s="617"/>
      <c r="BJ38" s="617"/>
      <c r="BK38" s="617"/>
      <c r="BL38" s="617"/>
      <c r="BM38" s="617"/>
      <c r="BN38" s="617"/>
      <c r="BO38" s="617"/>
      <c r="BP38" s="617"/>
      <c r="BQ38" s="617"/>
      <c r="BR38" s="617"/>
      <c r="BS38" s="617"/>
      <c r="BT38" s="617"/>
      <c r="BU38" s="618"/>
      <c r="BV38" s="619">
        <v>161</v>
      </c>
      <c r="BW38" s="620"/>
      <c r="BX38" s="620"/>
      <c r="BY38" s="620"/>
      <c r="BZ38" s="620"/>
      <c r="CA38" s="620"/>
      <c r="CB38" s="660"/>
      <c r="CD38" s="616" t="s">
        <v>343</v>
      </c>
      <c r="CE38" s="617"/>
      <c r="CF38" s="617"/>
      <c r="CG38" s="617"/>
      <c r="CH38" s="617"/>
      <c r="CI38" s="617"/>
      <c r="CJ38" s="617"/>
      <c r="CK38" s="617"/>
      <c r="CL38" s="617"/>
      <c r="CM38" s="617"/>
      <c r="CN38" s="617"/>
      <c r="CO38" s="617"/>
      <c r="CP38" s="617"/>
      <c r="CQ38" s="618"/>
      <c r="CR38" s="619">
        <v>152422</v>
      </c>
      <c r="CS38" s="620"/>
      <c r="CT38" s="620"/>
      <c r="CU38" s="620"/>
      <c r="CV38" s="620"/>
      <c r="CW38" s="620"/>
      <c r="CX38" s="620"/>
      <c r="CY38" s="621"/>
      <c r="CZ38" s="622">
        <v>5.6</v>
      </c>
      <c r="DA38" s="634"/>
      <c r="DB38" s="634"/>
      <c r="DC38" s="635"/>
      <c r="DD38" s="625">
        <v>143260</v>
      </c>
      <c r="DE38" s="620"/>
      <c r="DF38" s="620"/>
      <c r="DG38" s="620"/>
      <c r="DH38" s="620"/>
      <c r="DI38" s="620"/>
      <c r="DJ38" s="620"/>
      <c r="DK38" s="621"/>
      <c r="DL38" s="625">
        <v>72438</v>
      </c>
      <c r="DM38" s="620"/>
      <c r="DN38" s="620"/>
      <c r="DO38" s="620"/>
      <c r="DP38" s="620"/>
      <c r="DQ38" s="620"/>
      <c r="DR38" s="620"/>
      <c r="DS38" s="620"/>
      <c r="DT38" s="620"/>
      <c r="DU38" s="620"/>
      <c r="DV38" s="621"/>
      <c r="DW38" s="622">
        <v>4.9000000000000004</v>
      </c>
      <c r="DX38" s="634"/>
      <c r="DY38" s="634"/>
      <c r="DZ38" s="634"/>
      <c r="EA38" s="634"/>
      <c r="EB38" s="634"/>
      <c r="EC38" s="650"/>
    </row>
    <row r="39" spans="2:133" ht="11.25" customHeight="1" x14ac:dyDescent="0.15">
      <c r="B39" s="616" t="s">
        <v>344</v>
      </c>
      <c r="C39" s="617"/>
      <c r="D39" s="617"/>
      <c r="E39" s="617"/>
      <c r="F39" s="617"/>
      <c r="G39" s="617"/>
      <c r="H39" s="617"/>
      <c r="I39" s="617"/>
      <c r="J39" s="617"/>
      <c r="K39" s="617"/>
      <c r="L39" s="617"/>
      <c r="M39" s="617"/>
      <c r="N39" s="617"/>
      <c r="O39" s="617"/>
      <c r="P39" s="617"/>
      <c r="Q39" s="618"/>
      <c r="R39" s="619" t="s">
        <v>176</v>
      </c>
      <c r="S39" s="620"/>
      <c r="T39" s="620"/>
      <c r="U39" s="620"/>
      <c r="V39" s="620"/>
      <c r="W39" s="620"/>
      <c r="X39" s="620"/>
      <c r="Y39" s="621"/>
      <c r="Z39" s="661" t="s">
        <v>239</v>
      </c>
      <c r="AA39" s="661"/>
      <c r="AB39" s="661"/>
      <c r="AC39" s="661"/>
      <c r="AD39" s="662" t="s">
        <v>239</v>
      </c>
      <c r="AE39" s="662"/>
      <c r="AF39" s="662"/>
      <c r="AG39" s="662"/>
      <c r="AH39" s="662"/>
      <c r="AI39" s="662"/>
      <c r="AJ39" s="662"/>
      <c r="AK39" s="662"/>
      <c r="AL39" s="622" t="s">
        <v>176</v>
      </c>
      <c r="AM39" s="623"/>
      <c r="AN39" s="623"/>
      <c r="AO39" s="663"/>
      <c r="AQ39" s="656" t="s">
        <v>345</v>
      </c>
      <c r="AR39" s="657"/>
      <c r="AS39" s="657"/>
      <c r="AT39" s="657"/>
      <c r="AU39" s="657"/>
      <c r="AV39" s="657"/>
      <c r="AW39" s="657"/>
      <c r="AX39" s="657"/>
      <c r="AY39" s="658"/>
      <c r="AZ39" s="619" t="s">
        <v>176</v>
      </c>
      <c r="BA39" s="620"/>
      <c r="BB39" s="620"/>
      <c r="BC39" s="620"/>
      <c r="BD39" s="632"/>
      <c r="BE39" s="632"/>
      <c r="BF39" s="659"/>
      <c r="BG39" s="616" t="s">
        <v>346</v>
      </c>
      <c r="BH39" s="617"/>
      <c r="BI39" s="617"/>
      <c r="BJ39" s="617"/>
      <c r="BK39" s="617"/>
      <c r="BL39" s="617"/>
      <c r="BM39" s="617"/>
      <c r="BN39" s="617"/>
      <c r="BO39" s="617"/>
      <c r="BP39" s="617"/>
      <c r="BQ39" s="617"/>
      <c r="BR39" s="617"/>
      <c r="BS39" s="617"/>
      <c r="BT39" s="617"/>
      <c r="BU39" s="618"/>
      <c r="BV39" s="619">
        <v>254</v>
      </c>
      <c r="BW39" s="620"/>
      <c r="BX39" s="620"/>
      <c r="BY39" s="620"/>
      <c r="BZ39" s="620"/>
      <c r="CA39" s="620"/>
      <c r="CB39" s="660"/>
      <c r="CD39" s="616" t="s">
        <v>347</v>
      </c>
      <c r="CE39" s="617"/>
      <c r="CF39" s="617"/>
      <c r="CG39" s="617"/>
      <c r="CH39" s="617"/>
      <c r="CI39" s="617"/>
      <c r="CJ39" s="617"/>
      <c r="CK39" s="617"/>
      <c r="CL39" s="617"/>
      <c r="CM39" s="617"/>
      <c r="CN39" s="617"/>
      <c r="CO39" s="617"/>
      <c r="CP39" s="617"/>
      <c r="CQ39" s="618"/>
      <c r="CR39" s="619">
        <v>75533</v>
      </c>
      <c r="CS39" s="632"/>
      <c r="CT39" s="632"/>
      <c r="CU39" s="632"/>
      <c r="CV39" s="632"/>
      <c r="CW39" s="632"/>
      <c r="CX39" s="632"/>
      <c r="CY39" s="633"/>
      <c r="CZ39" s="622">
        <v>2.8</v>
      </c>
      <c r="DA39" s="634"/>
      <c r="DB39" s="634"/>
      <c r="DC39" s="635"/>
      <c r="DD39" s="625">
        <v>74180</v>
      </c>
      <c r="DE39" s="632"/>
      <c r="DF39" s="632"/>
      <c r="DG39" s="632"/>
      <c r="DH39" s="632"/>
      <c r="DI39" s="632"/>
      <c r="DJ39" s="632"/>
      <c r="DK39" s="633"/>
      <c r="DL39" s="625" t="s">
        <v>239</v>
      </c>
      <c r="DM39" s="632"/>
      <c r="DN39" s="632"/>
      <c r="DO39" s="632"/>
      <c r="DP39" s="632"/>
      <c r="DQ39" s="632"/>
      <c r="DR39" s="632"/>
      <c r="DS39" s="632"/>
      <c r="DT39" s="632"/>
      <c r="DU39" s="632"/>
      <c r="DV39" s="633"/>
      <c r="DW39" s="622" t="s">
        <v>176</v>
      </c>
      <c r="DX39" s="634"/>
      <c r="DY39" s="634"/>
      <c r="DZ39" s="634"/>
      <c r="EA39" s="634"/>
      <c r="EB39" s="634"/>
      <c r="EC39" s="650"/>
    </row>
    <row r="40" spans="2:133" ht="11.25" customHeight="1" x14ac:dyDescent="0.15">
      <c r="B40" s="616" t="s">
        <v>348</v>
      </c>
      <c r="C40" s="617"/>
      <c r="D40" s="617"/>
      <c r="E40" s="617"/>
      <c r="F40" s="617"/>
      <c r="G40" s="617"/>
      <c r="H40" s="617"/>
      <c r="I40" s="617"/>
      <c r="J40" s="617"/>
      <c r="K40" s="617"/>
      <c r="L40" s="617"/>
      <c r="M40" s="617"/>
      <c r="N40" s="617"/>
      <c r="O40" s="617"/>
      <c r="P40" s="617"/>
      <c r="Q40" s="618"/>
      <c r="R40" s="619">
        <v>13555</v>
      </c>
      <c r="S40" s="620"/>
      <c r="T40" s="620"/>
      <c r="U40" s="620"/>
      <c r="V40" s="620"/>
      <c r="W40" s="620"/>
      <c r="X40" s="620"/>
      <c r="Y40" s="621"/>
      <c r="Z40" s="661">
        <v>0.5</v>
      </c>
      <c r="AA40" s="661"/>
      <c r="AB40" s="661"/>
      <c r="AC40" s="661"/>
      <c r="AD40" s="662" t="s">
        <v>239</v>
      </c>
      <c r="AE40" s="662"/>
      <c r="AF40" s="662"/>
      <c r="AG40" s="662"/>
      <c r="AH40" s="662"/>
      <c r="AI40" s="662"/>
      <c r="AJ40" s="662"/>
      <c r="AK40" s="662"/>
      <c r="AL40" s="622" t="s">
        <v>176</v>
      </c>
      <c r="AM40" s="623"/>
      <c r="AN40" s="623"/>
      <c r="AO40" s="663"/>
      <c r="AQ40" s="656" t="s">
        <v>349</v>
      </c>
      <c r="AR40" s="657"/>
      <c r="AS40" s="657"/>
      <c r="AT40" s="657"/>
      <c r="AU40" s="657"/>
      <c r="AV40" s="657"/>
      <c r="AW40" s="657"/>
      <c r="AX40" s="657"/>
      <c r="AY40" s="658"/>
      <c r="AZ40" s="619" t="s">
        <v>239</v>
      </c>
      <c r="BA40" s="620"/>
      <c r="BB40" s="620"/>
      <c r="BC40" s="620"/>
      <c r="BD40" s="632"/>
      <c r="BE40" s="632"/>
      <c r="BF40" s="659"/>
      <c r="BG40" s="664" t="s">
        <v>350</v>
      </c>
      <c r="BH40" s="665"/>
      <c r="BI40" s="665"/>
      <c r="BJ40" s="665"/>
      <c r="BK40" s="665"/>
      <c r="BL40" s="221"/>
      <c r="BM40" s="617" t="s">
        <v>351</v>
      </c>
      <c r="BN40" s="617"/>
      <c r="BO40" s="617"/>
      <c r="BP40" s="617"/>
      <c r="BQ40" s="617"/>
      <c r="BR40" s="617"/>
      <c r="BS40" s="617"/>
      <c r="BT40" s="617"/>
      <c r="BU40" s="618"/>
      <c r="BV40" s="619">
        <v>96</v>
      </c>
      <c r="BW40" s="620"/>
      <c r="BX40" s="620"/>
      <c r="BY40" s="620"/>
      <c r="BZ40" s="620"/>
      <c r="CA40" s="620"/>
      <c r="CB40" s="660"/>
      <c r="CD40" s="616" t="s">
        <v>352</v>
      </c>
      <c r="CE40" s="617"/>
      <c r="CF40" s="617"/>
      <c r="CG40" s="617"/>
      <c r="CH40" s="617"/>
      <c r="CI40" s="617"/>
      <c r="CJ40" s="617"/>
      <c r="CK40" s="617"/>
      <c r="CL40" s="617"/>
      <c r="CM40" s="617"/>
      <c r="CN40" s="617"/>
      <c r="CO40" s="617"/>
      <c r="CP40" s="617"/>
      <c r="CQ40" s="618"/>
      <c r="CR40" s="619">
        <v>64</v>
      </c>
      <c r="CS40" s="620"/>
      <c r="CT40" s="620"/>
      <c r="CU40" s="620"/>
      <c r="CV40" s="620"/>
      <c r="CW40" s="620"/>
      <c r="CX40" s="620"/>
      <c r="CY40" s="621"/>
      <c r="CZ40" s="622">
        <v>0</v>
      </c>
      <c r="DA40" s="634"/>
      <c r="DB40" s="634"/>
      <c r="DC40" s="635"/>
      <c r="DD40" s="625">
        <v>64</v>
      </c>
      <c r="DE40" s="620"/>
      <c r="DF40" s="620"/>
      <c r="DG40" s="620"/>
      <c r="DH40" s="620"/>
      <c r="DI40" s="620"/>
      <c r="DJ40" s="620"/>
      <c r="DK40" s="621"/>
      <c r="DL40" s="625">
        <v>64</v>
      </c>
      <c r="DM40" s="620"/>
      <c r="DN40" s="620"/>
      <c r="DO40" s="620"/>
      <c r="DP40" s="620"/>
      <c r="DQ40" s="620"/>
      <c r="DR40" s="620"/>
      <c r="DS40" s="620"/>
      <c r="DT40" s="620"/>
      <c r="DU40" s="620"/>
      <c r="DV40" s="621"/>
      <c r="DW40" s="622">
        <v>0</v>
      </c>
      <c r="DX40" s="634"/>
      <c r="DY40" s="634"/>
      <c r="DZ40" s="634"/>
      <c r="EA40" s="634"/>
      <c r="EB40" s="634"/>
      <c r="EC40" s="650"/>
    </row>
    <row r="41" spans="2:133" ht="11.25" customHeight="1" x14ac:dyDescent="0.15">
      <c r="B41" s="600" t="s">
        <v>353</v>
      </c>
      <c r="C41" s="601"/>
      <c r="D41" s="601"/>
      <c r="E41" s="601"/>
      <c r="F41" s="601"/>
      <c r="G41" s="601"/>
      <c r="H41" s="601"/>
      <c r="I41" s="601"/>
      <c r="J41" s="601"/>
      <c r="K41" s="601"/>
      <c r="L41" s="601"/>
      <c r="M41" s="601"/>
      <c r="N41" s="601"/>
      <c r="O41" s="601"/>
      <c r="P41" s="601"/>
      <c r="Q41" s="602"/>
      <c r="R41" s="603">
        <v>2796527</v>
      </c>
      <c r="S41" s="647"/>
      <c r="T41" s="647"/>
      <c r="U41" s="647"/>
      <c r="V41" s="647"/>
      <c r="W41" s="647"/>
      <c r="X41" s="647"/>
      <c r="Y41" s="651"/>
      <c r="Z41" s="652">
        <v>100</v>
      </c>
      <c r="AA41" s="652"/>
      <c r="AB41" s="652"/>
      <c r="AC41" s="652"/>
      <c r="AD41" s="653">
        <v>1474980</v>
      </c>
      <c r="AE41" s="653"/>
      <c r="AF41" s="653"/>
      <c r="AG41" s="653"/>
      <c r="AH41" s="653"/>
      <c r="AI41" s="653"/>
      <c r="AJ41" s="653"/>
      <c r="AK41" s="653"/>
      <c r="AL41" s="606">
        <v>100</v>
      </c>
      <c r="AM41" s="654"/>
      <c r="AN41" s="654"/>
      <c r="AO41" s="655"/>
      <c r="AQ41" s="656" t="s">
        <v>354</v>
      </c>
      <c r="AR41" s="657"/>
      <c r="AS41" s="657"/>
      <c r="AT41" s="657"/>
      <c r="AU41" s="657"/>
      <c r="AV41" s="657"/>
      <c r="AW41" s="657"/>
      <c r="AX41" s="657"/>
      <c r="AY41" s="658"/>
      <c r="AZ41" s="619">
        <v>14175</v>
      </c>
      <c r="BA41" s="620"/>
      <c r="BB41" s="620"/>
      <c r="BC41" s="620"/>
      <c r="BD41" s="632"/>
      <c r="BE41" s="632"/>
      <c r="BF41" s="659"/>
      <c r="BG41" s="664"/>
      <c r="BH41" s="665"/>
      <c r="BI41" s="665"/>
      <c r="BJ41" s="665"/>
      <c r="BK41" s="665"/>
      <c r="BL41" s="221"/>
      <c r="BM41" s="617" t="s">
        <v>355</v>
      </c>
      <c r="BN41" s="617"/>
      <c r="BO41" s="617"/>
      <c r="BP41" s="617"/>
      <c r="BQ41" s="617"/>
      <c r="BR41" s="617"/>
      <c r="BS41" s="617"/>
      <c r="BT41" s="617"/>
      <c r="BU41" s="618"/>
      <c r="BV41" s="619" t="s">
        <v>176</v>
      </c>
      <c r="BW41" s="620"/>
      <c r="BX41" s="620"/>
      <c r="BY41" s="620"/>
      <c r="BZ41" s="620"/>
      <c r="CA41" s="620"/>
      <c r="CB41" s="660"/>
      <c r="CD41" s="616" t="s">
        <v>356</v>
      </c>
      <c r="CE41" s="617"/>
      <c r="CF41" s="617"/>
      <c r="CG41" s="617"/>
      <c r="CH41" s="617"/>
      <c r="CI41" s="617"/>
      <c r="CJ41" s="617"/>
      <c r="CK41" s="617"/>
      <c r="CL41" s="617"/>
      <c r="CM41" s="617"/>
      <c r="CN41" s="617"/>
      <c r="CO41" s="617"/>
      <c r="CP41" s="617"/>
      <c r="CQ41" s="618"/>
      <c r="CR41" s="619" t="s">
        <v>176</v>
      </c>
      <c r="CS41" s="632"/>
      <c r="CT41" s="632"/>
      <c r="CU41" s="632"/>
      <c r="CV41" s="632"/>
      <c r="CW41" s="632"/>
      <c r="CX41" s="632"/>
      <c r="CY41" s="633"/>
      <c r="CZ41" s="622" t="s">
        <v>239</v>
      </c>
      <c r="DA41" s="634"/>
      <c r="DB41" s="634"/>
      <c r="DC41" s="635"/>
      <c r="DD41" s="625" t="s">
        <v>239</v>
      </c>
      <c r="DE41" s="632"/>
      <c r="DF41" s="632"/>
      <c r="DG41" s="632"/>
      <c r="DH41" s="632"/>
      <c r="DI41" s="632"/>
      <c r="DJ41" s="632"/>
      <c r="DK41" s="633"/>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AQ42" s="644" t="s">
        <v>357</v>
      </c>
      <c r="AR42" s="645"/>
      <c r="AS42" s="645"/>
      <c r="AT42" s="645"/>
      <c r="AU42" s="645"/>
      <c r="AV42" s="645"/>
      <c r="AW42" s="645"/>
      <c r="AX42" s="645"/>
      <c r="AY42" s="646"/>
      <c r="AZ42" s="603">
        <v>36045</v>
      </c>
      <c r="BA42" s="647"/>
      <c r="BB42" s="647"/>
      <c r="BC42" s="647"/>
      <c r="BD42" s="604"/>
      <c r="BE42" s="604"/>
      <c r="BF42" s="648"/>
      <c r="BG42" s="666"/>
      <c r="BH42" s="667"/>
      <c r="BI42" s="667"/>
      <c r="BJ42" s="667"/>
      <c r="BK42" s="667"/>
      <c r="BL42" s="222"/>
      <c r="BM42" s="601" t="s">
        <v>358</v>
      </c>
      <c r="BN42" s="601"/>
      <c r="BO42" s="601"/>
      <c r="BP42" s="601"/>
      <c r="BQ42" s="601"/>
      <c r="BR42" s="601"/>
      <c r="BS42" s="601"/>
      <c r="BT42" s="601"/>
      <c r="BU42" s="602"/>
      <c r="BV42" s="603" t="s">
        <v>239</v>
      </c>
      <c r="BW42" s="647"/>
      <c r="BX42" s="647"/>
      <c r="BY42" s="647"/>
      <c r="BZ42" s="647"/>
      <c r="CA42" s="647"/>
      <c r="CB42" s="649"/>
      <c r="CD42" s="616" t="s">
        <v>359</v>
      </c>
      <c r="CE42" s="617"/>
      <c r="CF42" s="617"/>
      <c r="CG42" s="617"/>
      <c r="CH42" s="617"/>
      <c r="CI42" s="617"/>
      <c r="CJ42" s="617"/>
      <c r="CK42" s="617"/>
      <c r="CL42" s="617"/>
      <c r="CM42" s="617"/>
      <c r="CN42" s="617"/>
      <c r="CO42" s="617"/>
      <c r="CP42" s="617"/>
      <c r="CQ42" s="618"/>
      <c r="CR42" s="619">
        <v>228673</v>
      </c>
      <c r="CS42" s="632"/>
      <c r="CT42" s="632"/>
      <c r="CU42" s="632"/>
      <c r="CV42" s="632"/>
      <c r="CW42" s="632"/>
      <c r="CX42" s="632"/>
      <c r="CY42" s="633"/>
      <c r="CZ42" s="622">
        <v>8.4</v>
      </c>
      <c r="DA42" s="634"/>
      <c r="DB42" s="634"/>
      <c r="DC42" s="635"/>
      <c r="DD42" s="625">
        <v>78720</v>
      </c>
      <c r="DE42" s="632"/>
      <c r="DF42" s="632"/>
      <c r="DG42" s="632"/>
      <c r="DH42" s="632"/>
      <c r="DI42" s="632"/>
      <c r="DJ42" s="632"/>
      <c r="DK42" s="633"/>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212" t="s">
        <v>360</v>
      </c>
      <c r="CD43" s="616" t="s">
        <v>361</v>
      </c>
      <c r="CE43" s="617"/>
      <c r="CF43" s="617"/>
      <c r="CG43" s="617"/>
      <c r="CH43" s="617"/>
      <c r="CI43" s="617"/>
      <c r="CJ43" s="617"/>
      <c r="CK43" s="617"/>
      <c r="CL43" s="617"/>
      <c r="CM43" s="617"/>
      <c r="CN43" s="617"/>
      <c r="CO43" s="617"/>
      <c r="CP43" s="617"/>
      <c r="CQ43" s="618"/>
      <c r="CR43" s="619">
        <v>12637</v>
      </c>
      <c r="CS43" s="632"/>
      <c r="CT43" s="632"/>
      <c r="CU43" s="632"/>
      <c r="CV43" s="632"/>
      <c r="CW43" s="632"/>
      <c r="CX43" s="632"/>
      <c r="CY43" s="633"/>
      <c r="CZ43" s="622">
        <v>0.5</v>
      </c>
      <c r="DA43" s="634"/>
      <c r="DB43" s="634"/>
      <c r="DC43" s="635"/>
      <c r="DD43" s="625">
        <v>12637</v>
      </c>
      <c r="DE43" s="632"/>
      <c r="DF43" s="632"/>
      <c r="DG43" s="632"/>
      <c r="DH43" s="632"/>
      <c r="DI43" s="632"/>
      <c r="DJ43" s="632"/>
      <c r="DK43" s="633"/>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636" t="s">
        <v>362</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c r="CA44" s="636"/>
      <c r="CB44" s="636"/>
      <c r="CC44" s="637"/>
      <c r="CD44" s="638" t="s">
        <v>309</v>
      </c>
      <c r="CE44" s="639"/>
      <c r="CF44" s="616" t="s">
        <v>363</v>
      </c>
      <c r="CG44" s="617"/>
      <c r="CH44" s="617"/>
      <c r="CI44" s="617"/>
      <c r="CJ44" s="617"/>
      <c r="CK44" s="617"/>
      <c r="CL44" s="617"/>
      <c r="CM44" s="617"/>
      <c r="CN44" s="617"/>
      <c r="CO44" s="617"/>
      <c r="CP44" s="617"/>
      <c r="CQ44" s="618"/>
      <c r="CR44" s="619">
        <v>222183</v>
      </c>
      <c r="CS44" s="620"/>
      <c r="CT44" s="620"/>
      <c r="CU44" s="620"/>
      <c r="CV44" s="620"/>
      <c r="CW44" s="620"/>
      <c r="CX44" s="620"/>
      <c r="CY44" s="621"/>
      <c r="CZ44" s="622">
        <v>8.1999999999999993</v>
      </c>
      <c r="DA44" s="623"/>
      <c r="DB44" s="623"/>
      <c r="DC44" s="624"/>
      <c r="DD44" s="625">
        <v>78630</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B45" s="636" t="s">
        <v>364</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c r="CA45" s="636"/>
      <c r="CB45" s="636"/>
      <c r="CC45" s="637"/>
      <c r="CD45" s="640"/>
      <c r="CE45" s="641"/>
      <c r="CF45" s="616" t="s">
        <v>365</v>
      </c>
      <c r="CG45" s="617"/>
      <c r="CH45" s="617"/>
      <c r="CI45" s="617"/>
      <c r="CJ45" s="617"/>
      <c r="CK45" s="617"/>
      <c r="CL45" s="617"/>
      <c r="CM45" s="617"/>
      <c r="CN45" s="617"/>
      <c r="CO45" s="617"/>
      <c r="CP45" s="617"/>
      <c r="CQ45" s="618"/>
      <c r="CR45" s="619">
        <v>111272</v>
      </c>
      <c r="CS45" s="632"/>
      <c r="CT45" s="632"/>
      <c r="CU45" s="632"/>
      <c r="CV45" s="632"/>
      <c r="CW45" s="632"/>
      <c r="CX45" s="632"/>
      <c r="CY45" s="633"/>
      <c r="CZ45" s="622">
        <v>4.0999999999999996</v>
      </c>
      <c r="DA45" s="634"/>
      <c r="DB45" s="634"/>
      <c r="DC45" s="635"/>
      <c r="DD45" s="625">
        <v>9647</v>
      </c>
      <c r="DE45" s="632"/>
      <c r="DF45" s="632"/>
      <c r="DG45" s="632"/>
      <c r="DH45" s="632"/>
      <c r="DI45" s="632"/>
      <c r="DJ45" s="632"/>
      <c r="DK45" s="633"/>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B46" s="223"/>
      <c r="CD46" s="640"/>
      <c r="CE46" s="641"/>
      <c r="CF46" s="616" t="s">
        <v>366</v>
      </c>
      <c r="CG46" s="617"/>
      <c r="CH46" s="617"/>
      <c r="CI46" s="617"/>
      <c r="CJ46" s="617"/>
      <c r="CK46" s="617"/>
      <c r="CL46" s="617"/>
      <c r="CM46" s="617"/>
      <c r="CN46" s="617"/>
      <c r="CO46" s="617"/>
      <c r="CP46" s="617"/>
      <c r="CQ46" s="618"/>
      <c r="CR46" s="619">
        <v>103372</v>
      </c>
      <c r="CS46" s="620"/>
      <c r="CT46" s="620"/>
      <c r="CU46" s="620"/>
      <c r="CV46" s="620"/>
      <c r="CW46" s="620"/>
      <c r="CX46" s="620"/>
      <c r="CY46" s="621"/>
      <c r="CZ46" s="622">
        <v>3.8</v>
      </c>
      <c r="DA46" s="623"/>
      <c r="DB46" s="623"/>
      <c r="DC46" s="624"/>
      <c r="DD46" s="625">
        <v>67572</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B47" s="223"/>
      <c r="CD47" s="640"/>
      <c r="CE47" s="641"/>
      <c r="CF47" s="616" t="s">
        <v>367</v>
      </c>
      <c r="CG47" s="617"/>
      <c r="CH47" s="617"/>
      <c r="CI47" s="617"/>
      <c r="CJ47" s="617"/>
      <c r="CK47" s="617"/>
      <c r="CL47" s="617"/>
      <c r="CM47" s="617"/>
      <c r="CN47" s="617"/>
      <c r="CO47" s="617"/>
      <c r="CP47" s="617"/>
      <c r="CQ47" s="618"/>
      <c r="CR47" s="619">
        <v>6490</v>
      </c>
      <c r="CS47" s="632"/>
      <c r="CT47" s="632"/>
      <c r="CU47" s="632"/>
      <c r="CV47" s="632"/>
      <c r="CW47" s="632"/>
      <c r="CX47" s="632"/>
      <c r="CY47" s="633"/>
      <c r="CZ47" s="622">
        <v>0.2</v>
      </c>
      <c r="DA47" s="634"/>
      <c r="DB47" s="634"/>
      <c r="DC47" s="635"/>
      <c r="DD47" s="625">
        <v>90</v>
      </c>
      <c r="DE47" s="632"/>
      <c r="DF47" s="632"/>
      <c r="DG47" s="632"/>
      <c r="DH47" s="632"/>
      <c r="DI47" s="632"/>
      <c r="DJ47" s="632"/>
      <c r="DK47" s="633"/>
      <c r="DL47" s="626"/>
      <c r="DM47" s="627"/>
      <c r="DN47" s="627"/>
      <c r="DO47" s="627"/>
      <c r="DP47" s="627"/>
      <c r="DQ47" s="627"/>
      <c r="DR47" s="627"/>
      <c r="DS47" s="627"/>
      <c r="DT47" s="627"/>
      <c r="DU47" s="627"/>
      <c r="DV47" s="628"/>
      <c r="DW47" s="629"/>
      <c r="DX47" s="630"/>
      <c r="DY47" s="630"/>
      <c r="DZ47" s="630"/>
      <c r="EA47" s="630"/>
      <c r="EB47" s="630"/>
      <c r="EC47" s="631"/>
    </row>
    <row r="48" spans="2:133" x14ac:dyDescent="0.15">
      <c r="B48" s="223"/>
      <c r="CD48" s="642"/>
      <c r="CE48" s="643"/>
      <c r="CF48" s="616" t="s">
        <v>368</v>
      </c>
      <c r="CG48" s="617"/>
      <c r="CH48" s="617"/>
      <c r="CI48" s="617"/>
      <c r="CJ48" s="617"/>
      <c r="CK48" s="617"/>
      <c r="CL48" s="617"/>
      <c r="CM48" s="617"/>
      <c r="CN48" s="617"/>
      <c r="CO48" s="617"/>
      <c r="CP48" s="617"/>
      <c r="CQ48" s="618"/>
      <c r="CR48" s="619" t="s">
        <v>239</v>
      </c>
      <c r="CS48" s="620"/>
      <c r="CT48" s="620"/>
      <c r="CU48" s="620"/>
      <c r="CV48" s="620"/>
      <c r="CW48" s="620"/>
      <c r="CX48" s="620"/>
      <c r="CY48" s="621"/>
      <c r="CZ48" s="622" t="s">
        <v>239</v>
      </c>
      <c r="DA48" s="623"/>
      <c r="DB48" s="623"/>
      <c r="DC48" s="624"/>
      <c r="DD48" s="625" t="s">
        <v>176</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15">
      <c r="B49" s="223"/>
      <c r="CD49" s="600" t="s">
        <v>369</v>
      </c>
      <c r="CE49" s="601"/>
      <c r="CF49" s="601"/>
      <c r="CG49" s="601"/>
      <c r="CH49" s="601"/>
      <c r="CI49" s="601"/>
      <c r="CJ49" s="601"/>
      <c r="CK49" s="601"/>
      <c r="CL49" s="601"/>
      <c r="CM49" s="601"/>
      <c r="CN49" s="601"/>
      <c r="CO49" s="601"/>
      <c r="CP49" s="601"/>
      <c r="CQ49" s="602"/>
      <c r="CR49" s="603">
        <v>2708329</v>
      </c>
      <c r="CS49" s="604"/>
      <c r="CT49" s="604"/>
      <c r="CU49" s="604"/>
      <c r="CV49" s="604"/>
      <c r="CW49" s="604"/>
      <c r="CX49" s="604"/>
      <c r="CY49" s="605"/>
      <c r="CZ49" s="606">
        <v>100</v>
      </c>
      <c r="DA49" s="607"/>
      <c r="DB49" s="607"/>
      <c r="DC49" s="608"/>
      <c r="DD49" s="609">
        <v>1798634</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sheetData>
  <sheetProtection algorithmName="SHA-512" hashValue="JUgJnJ/bLPNG67IxVfNxqWJlxkGddJxWSedJf7erkGelaGOiWPAPiW2XdsJGUs22J5H3Gx5tk55HhWBz4vtbEg==" saltValue="Gjh5mVP3cmTQ0WsG/EUu1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A7" sqref="AA7:AE7"/>
    </sheetView>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105" t="s">
        <v>370</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5"/>
      <c r="AY2" s="1105"/>
      <c r="AZ2" s="1105"/>
      <c r="BA2" s="1105"/>
      <c r="BB2" s="1105"/>
      <c r="BC2" s="1105"/>
      <c r="BD2" s="1105"/>
      <c r="BE2" s="1105"/>
      <c r="BF2" s="1105"/>
      <c r="BG2" s="1105"/>
      <c r="BH2" s="1105"/>
      <c r="BI2" s="1105"/>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106" t="s">
        <v>371</v>
      </c>
      <c r="DK2" s="1107"/>
      <c r="DL2" s="1107"/>
      <c r="DM2" s="1107"/>
      <c r="DN2" s="1107"/>
      <c r="DO2" s="1108"/>
      <c r="DP2" s="226"/>
      <c r="DQ2" s="1106" t="s">
        <v>372</v>
      </c>
      <c r="DR2" s="1107"/>
      <c r="DS2" s="1107"/>
      <c r="DT2" s="1107"/>
      <c r="DU2" s="1107"/>
      <c r="DV2" s="1107"/>
      <c r="DW2" s="1107"/>
      <c r="DX2" s="1107"/>
      <c r="DY2" s="1107"/>
      <c r="DZ2" s="1108"/>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57" t="s">
        <v>373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30"/>
      <c r="BA4" s="230"/>
      <c r="BB4" s="230"/>
      <c r="BC4" s="230"/>
      <c r="BD4" s="230"/>
      <c r="BE4" s="231"/>
      <c r="BF4" s="231"/>
      <c r="BG4" s="231"/>
      <c r="BH4" s="231"/>
      <c r="BI4" s="231"/>
      <c r="BJ4" s="231"/>
      <c r="BK4" s="231"/>
      <c r="BL4" s="231"/>
      <c r="BM4" s="231"/>
      <c r="BN4" s="231"/>
      <c r="BO4" s="231"/>
      <c r="BP4" s="231"/>
      <c r="BQ4" s="728" t="s">
        <v>374</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x14ac:dyDescent="0.15">
      <c r="A5" s="1001" t="s">
        <v>375</v>
      </c>
      <c r="B5" s="1002"/>
      <c r="C5" s="1002"/>
      <c r="D5" s="1002"/>
      <c r="E5" s="1002"/>
      <c r="F5" s="1002"/>
      <c r="G5" s="1002"/>
      <c r="H5" s="1002"/>
      <c r="I5" s="1002"/>
      <c r="J5" s="1002"/>
      <c r="K5" s="1002"/>
      <c r="L5" s="1002"/>
      <c r="M5" s="1002"/>
      <c r="N5" s="1002"/>
      <c r="O5" s="1002"/>
      <c r="P5" s="1003"/>
      <c r="Q5" s="987" t="s">
        <v>376</v>
      </c>
      <c r="R5" s="988"/>
      <c r="S5" s="988"/>
      <c r="T5" s="988"/>
      <c r="U5" s="989"/>
      <c r="V5" s="987" t="s">
        <v>377</v>
      </c>
      <c r="W5" s="988"/>
      <c r="X5" s="988"/>
      <c r="Y5" s="988"/>
      <c r="Z5" s="989"/>
      <c r="AA5" s="987" t="s">
        <v>378</v>
      </c>
      <c r="AB5" s="988"/>
      <c r="AC5" s="988"/>
      <c r="AD5" s="988"/>
      <c r="AE5" s="988"/>
      <c r="AF5" s="1109" t="s">
        <v>379</v>
      </c>
      <c r="AG5" s="988"/>
      <c r="AH5" s="988"/>
      <c r="AI5" s="988"/>
      <c r="AJ5" s="993"/>
      <c r="AK5" s="988" t="s">
        <v>380</v>
      </c>
      <c r="AL5" s="988"/>
      <c r="AM5" s="988"/>
      <c r="AN5" s="988"/>
      <c r="AO5" s="989"/>
      <c r="AP5" s="987" t="s">
        <v>381</v>
      </c>
      <c r="AQ5" s="988"/>
      <c r="AR5" s="988"/>
      <c r="AS5" s="988"/>
      <c r="AT5" s="989"/>
      <c r="AU5" s="987" t="s">
        <v>382</v>
      </c>
      <c r="AV5" s="988"/>
      <c r="AW5" s="988"/>
      <c r="AX5" s="988"/>
      <c r="AY5" s="993"/>
      <c r="AZ5" s="230"/>
      <c r="BA5" s="230"/>
      <c r="BB5" s="230"/>
      <c r="BC5" s="230"/>
      <c r="BD5" s="230"/>
      <c r="BE5" s="231"/>
      <c r="BF5" s="231"/>
      <c r="BG5" s="231"/>
      <c r="BH5" s="231"/>
      <c r="BI5" s="231"/>
      <c r="BJ5" s="231"/>
      <c r="BK5" s="231"/>
      <c r="BL5" s="231"/>
      <c r="BM5" s="231"/>
      <c r="BN5" s="231"/>
      <c r="BO5" s="231"/>
      <c r="BP5" s="231"/>
      <c r="BQ5" s="1001" t="s">
        <v>383</v>
      </c>
      <c r="BR5" s="1002"/>
      <c r="BS5" s="1002"/>
      <c r="BT5" s="1002"/>
      <c r="BU5" s="1002"/>
      <c r="BV5" s="1002"/>
      <c r="BW5" s="1002"/>
      <c r="BX5" s="1002"/>
      <c r="BY5" s="1002"/>
      <c r="BZ5" s="1002"/>
      <c r="CA5" s="1002"/>
      <c r="CB5" s="1002"/>
      <c r="CC5" s="1002"/>
      <c r="CD5" s="1002"/>
      <c r="CE5" s="1002"/>
      <c r="CF5" s="1002"/>
      <c r="CG5" s="1003"/>
      <c r="CH5" s="987" t="s">
        <v>384</v>
      </c>
      <c r="CI5" s="988"/>
      <c r="CJ5" s="988"/>
      <c r="CK5" s="988"/>
      <c r="CL5" s="989"/>
      <c r="CM5" s="987" t="s">
        <v>385</v>
      </c>
      <c r="CN5" s="988"/>
      <c r="CO5" s="988"/>
      <c r="CP5" s="988"/>
      <c r="CQ5" s="989"/>
      <c r="CR5" s="987" t="s">
        <v>386</v>
      </c>
      <c r="CS5" s="988"/>
      <c r="CT5" s="988"/>
      <c r="CU5" s="988"/>
      <c r="CV5" s="989"/>
      <c r="CW5" s="987" t="s">
        <v>387</v>
      </c>
      <c r="CX5" s="988"/>
      <c r="CY5" s="988"/>
      <c r="CZ5" s="988"/>
      <c r="DA5" s="989"/>
      <c r="DB5" s="987" t="s">
        <v>388</v>
      </c>
      <c r="DC5" s="988"/>
      <c r="DD5" s="988"/>
      <c r="DE5" s="988"/>
      <c r="DF5" s="989"/>
      <c r="DG5" s="1099" t="s">
        <v>389</v>
      </c>
      <c r="DH5" s="1100"/>
      <c r="DI5" s="1100"/>
      <c r="DJ5" s="1100"/>
      <c r="DK5" s="1101"/>
      <c r="DL5" s="1099" t="s">
        <v>390</v>
      </c>
      <c r="DM5" s="1100"/>
      <c r="DN5" s="1100"/>
      <c r="DO5" s="1100"/>
      <c r="DP5" s="1101"/>
      <c r="DQ5" s="987" t="s">
        <v>391</v>
      </c>
      <c r="DR5" s="988"/>
      <c r="DS5" s="988"/>
      <c r="DT5" s="988"/>
      <c r="DU5" s="989"/>
      <c r="DV5" s="987" t="s">
        <v>382</v>
      </c>
      <c r="DW5" s="988"/>
      <c r="DX5" s="988"/>
      <c r="DY5" s="988"/>
      <c r="DZ5" s="993"/>
      <c r="EA5" s="232"/>
    </row>
    <row r="6" spans="1:131" s="233" customFormat="1" ht="26.25" customHeight="1" thickBot="1" x14ac:dyDescent="0.2">
      <c r="A6" s="1004"/>
      <c r="B6" s="1005"/>
      <c r="C6" s="1005"/>
      <c r="D6" s="1005"/>
      <c r="E6" s="1005"/>
      <c r="F6" s="1005"/>
      <c r="G6" s="1005"/>
      <c r="H6" s="1005"/>
      <c r="I6" s="1005"/>
      <c r="J6" s="1005"/>
      <c r="K6" s="1005"/>
      <c r="L6" s="1005"/>
      <c r="M6" s="1005"/>
      <c r="N6" s="1005"/>
      <c r="O6" s="1005"/>
      <c r="P6" s="1006"/>
      <c r="Q6" s="990"/>
      <c r="R6" s="991"/>
      <c r="S6" s="991"/>
      <c r="T6" s="991"/>
      <c r="U6" s="992"/>
      <c r="V6" s="990"/>
      <c r="W6" s="991"/>
      <c r="X6" s="991"/>
      <c r="Y6" s="991"/>
      <c r="Z6" s="992"/>
      <c r="AA6" s="990"/>
      <c r="AB6" s="991"/>
      <c r="AC6" s="991"/>
      <c r="AD6" s="991"/>
      <c r="AE6" s="991"/>
      <c r="AF6" s="1110"/>
      <c r="AG6" s="991"/>
      <c r="AH6" s="991"/>
      <c r="AI6" s="991"/>
      <c r="AJ6" s="994"/>
      <c r="AK6" s="991"/>
      <c r="AL6" s="991"/>
      <c r="AM6" s="991"/>
      <c r="AN6" s="991"/>
      <c r="AO6" s="992"/>
      <c r="AP6" s="990"/>
      <c r="AQ6" s="991"/>
      <c r="AR6" s="991"/>
      <c r="AS6" s="991"/>
      <c r="AT6" s="992"/>
      <c r="AU6" s="990"/>
      <c r="AV6" s="991"/>
      <c r="AW6" s="991"/>
      <c r="AX6" s="991"/>
      <c r="AY6" s="994"/>
      <c r="AZ6" s="230"/>
      <c r="BA6" s="230"/>
      <c r="BB6" s="230"/>
      <c r="BC6" s="230"/>
      <c r="BD6" s="230"/>
      <c r="BE6" s="231"/>
      <c r="BF6" s="231"/>
      <c r="BG6" s="231"/>
      <c r="BH6" s="231"/>
      <c r="BI6" s="231"/>
      <c r="BJ6" s="231"/>
      <c r="BK6" s="231"/>
      <c r="BL6" s="231"/>
      <c r="BM6" s="231"/>
      <c r="BN6" s="231"/>
      <c r="BO6" s="231"/>
      <c r="BP6" s="231"/>
      <c r="BQ6" s="1004"/>
      <c r="BR6" s="1005"/>
      <c r="BS6" s="1005"/>
      <c r="BT6" s="1005"/>
      <c r="BU6" s="1005"/>
      <c r="BV6" s="1005"/>
      <c r="BW6" s="1005"/>
      <c r="BX6" s="1005"/>
      <c r="BY6" s="1005"/>
      <c r="BZ6" s="1005"/>
      <c r="CA6" s="1005"/>
      <c r="CB6" s="1005"/>
      <c r="CC6" s="1005"/>
      <c r="CD6" s="1005"/>
      <c r="CE6" s="1005"/>
      <c r="CF6" s="1005"/>
      <c r="CG6" s="100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2"/>
      <c r="DH6" s="1103"/>
      <c r="DI6" s="1103"/>
      <c r="DJ6" s="1103"/>
      <c r="DK6" s="1104"/>
      <c r="DL6" s="1102"/>
      <c r="DM6" s="1103"/>
      <c r="DN6" s="1103"/>
      <c r="DO6" s="1103"/>
      <c r="DP6" s="1104"/>
      <c r="DQ6" s="990"/>
      <c r="DR6" s="991"/>
      <c r="DS6" s="991"/>
      <c r="DT6" s="991"/>
      <c r="DU6" s="992"/>
      <c r="DV6" s="990"/>
      <c r="DW6" s="991"/>
      <c r="DX6" s="991"/>
      <c r="DY6" s="991"/>
      <c r="DZ6" s="994"/>
      <c r="EA6" s="232"/>
    </row>
    <row r="7" spans="1:131" s="233" customFormat="1" ht="26.25" customHeight="1" thickTop="1" x14ac:dyDescent="0.15">
      <c r="A7" s="234">
        <v>1</v>
      </c>
      <c r="B7" s="1042" t="s">
        <v>392</v>
      </c>
      <c r="C7" s="1043"/>
      <c r="D7" s="1043"/>
      <c r="E7" s="1043"/>
      <c r="F7" s="1043"/>
      <c r="G7" s="1043"/>
      <c r="H7" s="1043"/>
      <c r="I7" s="1043"/>
      <c r="J7" s="1043"/>
      <c r="K7" s="1043"/>
      <c r="L7" s="1043"/>
      <c r="M7" s="1043"/>
      <c r="N7" s="1043"/>
      <c r="O7" s="1043"/>
      <c r="P7" s="1044"/>
      <c r="Q7" s="1088">
        <v>2797</v>
      </c>
      <c r="R7" s="1089"/>
      <c r="S7" s="1089"/>
      <c r="T7" s="1089"/>
      <c r="U7" s="1089"/>
      <c r="V7" s="1089">
        <v>2709</v>
      </c>
      <c r="W7" s="1089"/>
      <c r="X7" s="1089"/>
      <c r="Y7" s="1089"/>
      <c r="Z7" s="1089"/>
      <c r="AA7" s="1089">
        <v>88</v>
      </c>
      <c r="AB7" s="1089"/>
      <c r="AC7" s="1089"/>
      <c r="AD7" s="1089"/>
      <c r="AE7" s="1090"/>
      <c r="AF7" s="1091">
        <v>81</v>
      </c>
      <c r="AG7" s="1092"/>
      <c r="AH7" s="1092"/>
      <c r="AI7" s="1092"/>
      <c r="AJ7" s="1093"/>
      <c r="AK7" s="1094">
        <v>5</v>
      </c>
      <c r="AL7" s="1095"/>
      <c r="AM7" s="1095"/>
      <c r="AN7" s="1095"/>
      <c r="AO7" s="1095"/>
      <c r="AP7" s="1095">
        <v>2246</v>
      </c>
      <c r="AQ7" s="1095"/>
      <c r="AR7" s="1095"/>
      <c r="AS7" s="1095"/>
      <c r="AT7" s="1095"/>
      <c r="AU7" s="1096"/>
      <c r="AV7" s="1096"/>
      <c r="AW7" s="1096"/>
      <c r="AX7" s="1096"/>
      <c r="AY7" s="1097"/>
      <c r="AZ7" s="230"/>
      <c r="BA7" s="230"/>
      <c r="BB7" s="230"/>
      <c r="BC7" s="230"/>
      <c r="BD7" s="230"/>
      <c r="BE7" s="231"/>
      <c r="BF7" s="231"/>
      <c r="BG7" s="231"/>
      <c r="BH7" s="231"/>
      <c r="BI7" s="231"/>
      <c r="BJ7" s="231"/>
      <c r="BK7" s="231"/>
      <c r="BL7" s="231"/>
      <c r="BM7" s="231"/>
      <c r="BN7" s="231"/>
      <c r="BO7" s="231"/>
      <c r="BP7" s="231"/>
      <c r="BQ7" s="234">
        <v>1</v>
      </c>
      <c r="BR7" s="235"/>
      <c r="BS7" s="1085"/>
      <c r="BT7" s="1086"/>
      <c r="BU7" s="1086"/>
      <c r="BV7" s="1086"/>
      <c r="BW7" s="1086"/>
      <c r="BX7" s="1086"/>
      <c r="BY7" s="1086"/>
      <c r="BZ7" s="1086"/>
      <c r="CA7" s="1086"/>
      <c r="CB7" s="1086"/>
      <c r="CC7" s="1086"/>
      <c r="CD7" s="1086"/>
      <c r="CE7" s="1086"/>
      <c r="CF7" s="1086"/>
      <c r="CG7" s="1098"/>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085"/>
      <c r="DW7" s="1086"/>
      <c r="DX7" s="1086"/>
      <c r="DY7" s="1086"/>
      <c r="DZ7" s="1087"/>
      <c r="EA7" s="232"/>
    </row>
    <row r="8" spans="1:131" s="233" customFormat="1" ht="26.25" customHeight="1" x14ac:dyDescent="0.15">
      <c r="A8" s="236">
        <v>2</v>
      </c>
      <c r="B8" s="1028"/>
      <c r="C8" s="1029"/>
      <c r="D8" s="1029"/>
      <c r="E8" s="1029"/>
      <c r="F8" s="1029"/>
      <c r="G8" s="1029"/>
      <c r="H8" s="1029"/>
      <c r="I8" s="1029"/>
      <c r="J8" s="1029"/>
      <c r="K8" s="1029"/>
      <c r="L8" s="1029"/>
      <c r="M8" s="1029"/>
      <c r="N8" s="1029"/>
      <c r="O8" s="1029"/>
      <c r="P8" s="1030"/>
      <c r="Q8" s="1036"/>
      <c r="R8" s="1037"/>
      <c r="S8" s="1037"/>
      <c r="T8" s="1037"/>
      <c r="U8" s="1037"/>
      <c r="V8" s="1037"/>
      <c r="W8" s="1037"/>
      <c r="X8" s="1037"/>
      <c r="Y8" s="1037"/>
      <c r="Z8" s="1037"/>
      <c r="AA8" s="1037"/>
      <c r="AB8" s="1037"/>
      <c r="AC8" s="1037"/>
      <c r="AD8" s="1037"/>
      <c r="AE8" s="1038"/>
      <c r="AF8" s="1033"/>
      <c r="AG8" s="1034"/>
      <c r="AH8" s="1034"/>
      <c r="AI8" s="1034"/>
      <c r="AJ8" s="1035"/>
      <c r="AK8" s="1078"/>
      <c r="AL8" s="1079"/>
      <c r="AM8" s="1079"/>
      <c r="AN8" s="1079"/>
      <c r="AO8" s="1079"/>
      <c r="AP8" s="1079"/>
      <c r="AQ8" s="1079"/>
      <c r="AR8" s="1079"/>
      <c r="AS8" s="1079"/>
      <c r="AT8" s="1079"/>
      <c r="AU8" s="1080"/>
      <c r="AV8" s="1080"/>
      <c r="AW8" s="1080"/>
      <c r="AX8" s="1080"/>
      <c r="AY8" s="1081"/>
      <c r="AZ8" s="230"/>
      <c r="BA8" s="230"/>
      <c r="BB8" s="230"/>
      <c r="BC8" s="230"/>
      <c r="BD8" s="230"/>
      <c r="BE8" s="231"/>
      <c r="BF8" s="231"/>
      <c r="BG8" s="231"/>
      <c r="BH8" s="231"/>
      <c r="BI8" s="231"/>
      <c r="BJ8" s="231"/>
      <c r="BK8" s="231"/>
      <c r="BL8" s="231"/>
      <c r="BM8" s="231"/>
      <c r="BN8" s="231"/>
      <c r="BO8" s="231"/>
      <c r="BP8" s="231"/>
      <c r="BQ8" s="236">
        <v>2</v>
      </c>
      <c r="BR8" s="237"/>
      <c r="BS8" s="998"/>
      <c r="BT8" s="999"/>
      <c r="BU8" s="999"/>
      <c r="BV8" s="999"/>
      <c r="BW8" s="999"/>
      <c r="BX8" s="999"/>
      <c r="BY8" s="999"/>
      <c r="BZ8" s="999"/>
      <c r="CA8" s="999"/>
      <c r="CB8" s="999"/>
      <c r="CC8" s="999"/>
      <c r="CD8" s="999"/>
      <c r="CE8" s="999"/>
      <c r="CF8" s="999"/>
      <c r="CG8" s="1014"/>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2"/>
    </row>
    <row r="9" spans="1:131" s="233" customFormat="1" ht="26.25" customHeight="1" x14ac:dyDescent="0.15">
      <c r="A9" s="236">
        <v>3</v>
      </c>
      <c r="B9" s="1028"/>
      <c r="C9" s="1029"/>
      <c r="D9" s="1029"/>
      <c r="E9" s="1029"/>
      <c r="F9" s="1029"/>
      <c r="G9" s="1029"/>
      <c r="H9" s="1029"/>
      <c r="I9" s="1029"/>
      <c r="J9" s="1029"/>
      <c r="K9" s="1029"/>
      <c r="L9" s="1029"/>
      <c r="M9" s="1029"/>
      <c r="N9" s="1029"/>
      <c r="O9" s="1029"/>
      <c r="P9" s="1030"/>
      <c r="Q9" s="1036"/>
      <c r="R9" s="1037"/>
      <c r="S9" s="1037"/>
      <c r="T9" s="1037"/>
      <c r="U9" s="1037"/>
      <c r="V9" s="1037"/>
      <c r="W9" s="1037"/>
      <c r="X9" s="1037"/>
      <c r="Y9" s="1037"/>
      <c r="Z9" s="1037"/>
      <c r="AA9" s="1037"/>
      <c r="AB9" s="1037"/>
      <c r="AC9" s="1037"/>
      <c r="AD9" s="1037"/>
      <c r="AE9" s="1038"/>
      <c r="AF9" s="1033"/>
      <c r="AG9" s="1034"/>
      <c r="AH9" s="1034"/>
      <c r="AI9" s="1034"/>
      <c r="AJ9" s="1035"/>
      <c r="AK9" s="1078"/>
      <c r="AL9" s="1079"/>
      <c r="AM9" s="1079"/>
      <c r="AN9" s="1079"/>
      <c r="AO9" s="1079"/>
      <c r="AP9" s="1079"/>
      <c r="AQ9" s="1079"/>
      <c r="AR9" s="1079"/>
      <c r="AS9" s="1079"/>
      <c r="AT9" s="1079"/>
      <c r="AU9" s="1080"/>
      <c r="AV9" s="1080"/>
      <c r="AW9" s="1080"/>
      <c r="AX9" s="1080"/>
      <c r="AY9" s="1081"/>
      <c r="AZ9" s="230"/>
      <c r="BA9" s="230"/>
      <c r="BB9" s="230"/>
      <c r="BC9" s="230"/>
      <c r="BD9" s="230"/>
      <c r="BE9" s="231"/>
      <c r="BF9" s="231"/>
      <c r="BG9" s="231"/>
      <c r="BH9" s="231"/>
      <c r="BI9" s="231"/>
      <c r="BJ9" s="231"/>
      <c r="BK9" s="231"/>
      <c r="BL9" s="231"/>
      <c r="BM9" s="231"/>
      <c r="BN9" s="231"/>
      <c r="BO9" s="231"/>
      <c r="BP9" s="231"/>
      <c r="BQ9" s="236">
        <v>3</v>
      </c>
      <c r="BR9" s="237"/>
      <c r="BS9" s="998"/>
      <c r="BT9" s="999"/>
      <c r="BU9" s="999"/>
      <c r="BV9" s="999"/>
      <c r="BW9" s="999"/>
      <c r="BX9" s="999"/>
      <c r="BY9" s="999"/>
      <c r="BZ9" s="999"/>
      <c r="CA9" s="999"/>
      <c r="CB9" s="999"/>
      <c r="CC9" s="999"/>
      <c r="CD9" s="999"/>
      <c r="CE9" s="999"/>
      <c r="CF9" s="999"/>
      <c r="CG9" s="1014"/>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2"/>
    </row>
    <row r="10" spans="1:131" s="233" customFormat="1" ht="26.25" customHeight="1" x14ac:dyDescent="0.15">
      <c r="A10" s="236">
        <v>4</v>
      </c>
      <c r="B10" s="1028"/>
      <c r="C10" s="1029"/>
      <c r="D10" s="1029"/>
      <c r="E10" s="1029"/>
      <c r="F10" s="1029"/>
      <c r="G10" s="1029"/>
      <c r="H10" s="1029"/>
      <c r="I10" s="1029"/>
      <c r="J10" s="1029"/>
      <c r="K10" s="1029"/>
      <c r="L10" s="1029"/>
      <c r="M10" s="1029"/>
      <c r="N10" s="1029"/>
      <c r="O10" s="1029"/>
      <c r="P10" s="1030"/>
      <c r="Q10" s="1036"/>
      <c r="R10" s="1037"/>
      <c r="S10" s="1037"/>
      <c r="T10" s="1037"/>
      <c r="U10" s="1037"/>
      <c r="V10" s="1037"/>
      <c r="W10" s="1037"/>
      <c r="X10" s="1037"/>
      <c r="Y10" s="1037"/>
      <c r="Z10" s="1037"/>
      <c r="AA10" s="1037"/>
      <c r="AB10" s="1037"/>
      <c r="AC10" s="1037"/>
      <c r="AD10" s="1037"/>
      <c r="AE10" s="1038"/>
      <c r="AF10" s="1033"/>
      <c r="AG10" s="1034"/>
      <c r="AH10" s="1034"/>
      <c r="AI10" s="1034"/>
      <c r="AJ10" s="1035"/>
      <c r="AK10" s="1078"/>
      <c r="AL10" s="1079"/>
      <c r="AM10" s="1079"/>
      <c r="AN10" s="1079"/>
      <c r="AO10" s="1079"/>
      <c r="AP10" s="1079"/>
      <c r="AQ10" s="1079"/>
      <c r="AR10" s="1079"/>
      <c r="AS10" s="1079"/>
      <c r="AT10" s="1079"/>
      <c r="AU10" s="1080"/>
      <c r="AV10" s="1080"/>
      <c r="AW10" s="1080"/>
      <c r="AX10" s="1080"/>
      <c r="AY10" s="1081"/>
      <c r="AZ10" s="230"/>
      <c r="BA10" s="230"/>
      <c r="BB10" s="230"/>
      <c r="BC10" s="230"/>
      <c r="BD10" s="230"/>
      <c r="BE10" s="231"/>
      <c r="BF10" s="231"/>
      <c r="BG10" s="231"/>
      <c r="BH10" s="231"/>
      <c r="BI10" s="231"/>
      <c r="BJ10" s="231"/>
      <c r="BK10" s="231"/>
      <c r="BL10" s="231"/>
      <c r="BM10" s="231"/>
      <c r="BN10" s="231"/>
      <c r="BO10" s="231"/>
      <c r="BP10" s="231"/>
      <c r="BQ10" s="236">
        <v>4</v>
      </c>
      <c r="BR10" s="237"/>
      <c r="BS10" s="998"/>
      <c r="BT10" s="999"/>
      <c r="BU10" s="999"/>
      <c r="BV10" s="999"/>
      <c r="BW10" s="999"/>
      <c r="BX10" s="999"/>
      <c r="BY10" s="999"/>
      <c r="BZ10" s="999"/>
      <c r="CA10" s="999"/>
      <c r="CB10" s="999"/>
      <c r="CC10" s="999"/>
      <c r="CD10" s="999"/>
      <c r="CE10" s="999"/>
      <c r="CF10" s="999"/>
      <c r="CG10" s="1014"/>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2"/>
    </row>
    <row r="11" spans="1:131" s="233" customFormat="1" ht="26.25" customHeight="1" x14ac:dyDescent="0.15">
      <c r="A11" s="236">
        <v>5</v>
      </c>
      <c r="B11" s="1028"/>
      <c r="C11" s="1029"/>
      <c r="D11" s="1029"/>
      <c r="E11" s="1029"/>
      <c r="F11" s="1029"/>
      <c r="G11" s="1029"/>
      <c r="H11" s="1029"/>
      <c r="I11" s="1029"/>
      <c r="J11" s="1029"/>
      <c r="K11" s="1029"/>
      <c r="L11" s="1029"/>
      <c r="M11" s="1029"/>
      <c r="N11" s="1029"/>
      <c r="O11" s="1029"/>
      <c r="P11" s="1030"/>
      <c r="Q11" s="1036"/>
      <c r="R11" s="1037"/>
      <c r="S11" s="1037"/>
      <c r="T11" s="1037"/>
      <c r="U11" s="1037"/>
      <c r="V11" s="1037"/>
      <c r="W11" s="1037"/>
      <c r="X11" s="1037"/>
      <c r="Y11" s="1037"/>
      <c r="Z11" s="1037"/>
      <c r="AA11" s="1037"/>
      <c r="AB11" s="1037"/>
      <c r="AC11" s="1037"/>
      <c r="AD11" s="1037"/>
      <c r="AE11" s="1038"/>
      <c r="AF11" s="1033"/>
      <c r="AG11" s="1034"/>
      <c r="AH11" s="1034"/>
      <c r="AI11" s="1034"/>
      <c r="AJ11" s="1035"/>
      <c r="AK11" s="1078"/>
      <c r="AL11" s="1079"/>
      <c r="AM11" s="1079"/>
      <c r="AN11" s="1079"/>
      <c r="AO11" s="1079"/>
      <c r="AP11" s="1079"/>
      <c r="AQ11" s="1079"/>
      <c r="AR11" s="1079"/>
      <c r="AS11" s="1079"/>
      <c r="AT11" s="1079"/>
      <c r="AU11" s="1080"/>
      <c r="AV11" s="1080"/>
      <c r="AW11" s="1080"/>
      <c r="AX11" s="1080"/>
      <c r="AY11" s="1081"/>
      <c r="AZ11" s="230"/>
      <c r="BA11" s="230"/>
      <c r="BB11" s="230"/>
      <c r="BC11" s="230"/>
      <c r="BD11" s="230"/>
      <c r="BE11" s="231"/>
      <c r="BF11" s="231"/>
      <c r="BG11" s="231"/>
      <c r="BH11" s="231"/>
      <c r="BI11" s="231"/>
      <c r="BJ11" s="231"/>
      <c r="BK11" s="231"/>
      <c r="BL11" s="231"/>
      <c r="BM11" s="231"/>
      <c r="BN11" s="231"/>
      <c r="BO11" s="231"/>
      <c r="BP11" s="231"/>
      <c r="BQ11" s="236">
        <v>5</v>
      </c>
      <c r="BR11" s="237"/>
      <c r="BS11" s="998"/>
      <c r="BT11" s="999"/>
      <c r="BU11" s="999"/>
      <c r="BV11" s="999"/>
      <c r="BW11" s="999"/>
      <c r="BX11" s="999"/>
      <c r="BY11" s="999"/>
      <c r="BZ11" s="999"/>
      <c r="CA11" s="999"/>
      <c r="CB11" s="999"/>
      <c r="CC11" s="999"/>
      <c r="CD11" s="999"/>
      <c r="CE11" s="999"/>
      <c r="CF11" s="999"/>
      <c r="CG11" s="1014"/>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2"/>
    </row>
    <row r="12" spans="1:131" s="233" customFormat="1" ht="26.25" customHeight="1" x14ac:dyDescent="0.15">
      <c r="A12" s="236">
        <v>6</v>
      </c>
      <c r="B12" s="1028"/>
      <c r="C12" s="1029"/>
      <c r="D12" s="1029"/>
      <c r="E12" s="1029"/>
      <c r="F12" s="1029"/>
      <c r="G12" s="1029"/>
      <c r="H12" s="1029"/>
      <c r="I12" s="1029"/>
      <c r="J12" s="1029"/>
      <c r="K12" s="1029"/>
      <c r="L12" s="1029"/>
      <c r="M12" s="1029"/>
      <c r="N12" s="1029"/>
      <c r="O12" s="1029"/>
      <c r="P12" s="1030"/>
      <c r="Q12" s="1036"/>
      <c r="R12" s="1037"/>
      <c r="S12" s="1037"/>
      <c r="T12" s="1037"/>
      <c r="U12" s="1037"/>
      <c r="V12" s="1037"/>
      <c r="W12" s="1037"/>
      <c r="X12" s="1037"/>
      <c r="Y12" s="1037"/>
      <c r="Z12" s="1037"/>
      <c r="AA12" s="1037"/>
      <c r="AB12" s="1037"/>
      <c r="AC12" s="1037"/>
      <c r="AD12" s="1037"/>
      <c r="AE12" s="1038"/>
      <c r="AF12" s="1033"/>
      <c r="AG12" s="1034"/>
      <c r="AH12" s="1034"/>
      <c r="AI12" s="1034"/>
      <c r="AJ12" s="1035"/>
      <c r="AK12" s="1078"/>
      <c r="AL12" s="1079"/>
      <c r="AM12" s="1079"/>
      <c r="AN12" s="1079"/>
      <c r="AO12" s="1079"/>
      <c r="AP12" s="1079"/>
      <c r="AQ12" s="1079"/>
      <c r="AR12" s="1079"/>
      <c r="AS12" s="1079"/>
      <c r="AT12" s="1079"/>
      <c r="AU12" s="1080"/>
      <c r="AV12" s="1080"/>
      <c r="AW12" s="1080"/>
      <c r="AX12" s="1080"/>
      <c r="AY12" s="1081"/>
      <c r="AZ12" s="230"/>
      <c r="BA12" s="230"/>
      <c r="BB12" s="230"/>
      <c r="BC12" s="230"/>
      <c r="BD12" s="230"/>
      <c r="BE12" s="231"/>
      <c r="BF12" s="231"/>
      <c r="BG12" s="231"/>
      <c r="BH12" s="231"/>
      <c r="BI12" s="231"/>
      <c r="BJ12" s="231"/>
      <c r="BK12" s="231"/>
      <c r="BL12" s="231"/>
      <c r="BM12" s="231"/>
      <c r="BN12" s="231"/>
      <c r="BO12" s="231"/>
      <c r="BP12" s="231"/>
      <c r="BQ12" s="236">
        <v>6</v>
      </c>
      <c r="BR12" s="237"/>
      <c r="BS12" s="998"/>
      <c r="BT12" s="999"/>
      <c r="BU12" s="999"/>
      <c r="BV12" s="999"/>
      <c r="BW12" s="999"/>
      <c r="BX12" s="999"/>
      <c r="BY12" s="999"/>
      <c r="BZ12" s="999"/>
      <c r="CA12" s="999"/>
      <c r="CB12" s="999"/>
      <c r="CC12" s="999"/>
      <c r="CD12" s="999"/>
      <c r="CE12" s="999"/>
      <c r="CF12" s="999"/>
      <c r="CG12" s="1014"/>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2"/>
    </row>
    <row r="13" spans="1:131" s="233" customFormat="1" ht="26.25" customHeight="1" x14ac:dyDescent="0.15">
      <c r="A13" s="236">
        <v>7</v>
      </c>
      <c r="B13" s="1028"/>
      <c r="C13" s="1029"/>
      <c r="D13" s="1029"/>
      <c r="E13" s="1029"/>
      <c r="F13" s="1029"/>
      <c r="G13" s="1029"/>
      <c r="H13" s="1029"/>
      <c r="I13" s="1029"/>
      <c r="J13" s="1029"/>
      <c r="K13" s="1029"/>
      <c r="L13" s="1029"/>
      <c r="M13" s="1029"/>
      <c r="N13" s="1029"/>
      <c r="O13" s="1029"/>
      <c r="P13" s="1030"/>
      <c r="Q13" s="1036"/>
      <c r="R13" s="1037"/>
      <c r="S13" s="1037"/>
      <c r="T13" s="1037"/>
      <c r="U13" s="1037"/>
      <c r="V13" s="1037"/>
      <c r="W13" s="1037"/>
      <c r="X13" s="1037"/>
      <c r="Y13" s="1037"/>
      <c r="Z13" s="1037"/>
      <c r="AA13" s="1037"/>
      <c r="AB13" s="1037"/>
      <c r="AC13" s="1037"/>
      <c r="AD13" s="1037"/>
      <c r="AE13" s="1038"/>
      <c r="AF13" s="1033"/>
      <c r="AG13" s="1034"/>
      <c r="AH13" s="1034"/>
      <c r="AI13" s="1034"/>
      <c r="AJ13" s="1035"/>
      <c r="AK13" s="1078"/>
      <c r="AL13" s="1079"/>
      <c r="AM13" s="1079"/>
      <c r="AN13" s="1079"/>
      <c r="AO13" s="1079"/>
      <c r="AP13" s="1079"/>
      <c r="AQ13" s="1079"/>
      <c r="AR13" s="1079"/>
      <c r="AS13" s="1079"/>
      <c r="AT13" s="1079"/>
      <c r="AU13" s="1080"/>
      <c r="AV13" s="1080"/>
      <c r="AW13" s="1080"/>
      <c r="AX13" s="1080"/>
      <c r="AY13" s="1081"/>
      <c r="AZ13" s="230"/>
      <c r="BA13" s="230"/>
      <c r="BB13" s="230"/>
      <c r="BC13" s="230"/>
      <c r="BD13" s="230"/>
      <c r="BE13" s="231"/>
      <c r="BF13" s="231"/>
      <c r="BG13" s="231"/>
      <c r="BH13" s="231"/>
      <c r="BI13" s="231"/>
      <c r="BJ13" s="231"/>
      <c r="BK13" s="231"/>
      <c r="BL13" s="231"/>
      <c r="BM13" s="231"/>
      <c r="BN13" s="231"/>
      <c r="BO13" s="231"/>
      <c r="BP13" s="231"/>
      <c r="BQ13" s="236">
        <v>7</v>
      </c>
      <c r="BR13" s="237"/>
      <c r="BS13" s="998"/>
      <c r="BT13" s="999"/>
      <c r="BU13" s="999"/>
      <c r="BV13" s="999"/>
      <c r="BW13" s="999"/>
      <c r="BX13" s="999"/>
      <c r="BY13" s="999"/>
      <c r="BZ13" s="999"/>
      <c r="CA13" s="999"/>
      <c r="CB13" s="999"/>
      <c r="CC13" s="999"/>
      <c r="CD13" s="999"/>
      <c r="CE13" s="999"/>
      <c r="CF13" s="999"/>
      <c r="CG13" s="1014"/>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2"/>
    </row>
    <row r="14" spans="1:131" s="233" customFormat="1" ht="26.25" customHeight="1" x14ac:dyDescent="0.15">
      <c r="A14" s="236">
        <v>8</v>
      </c>
      <c r="B14" s="1028"/>
      <c r="C14" s="1029"/>
      <c r="D14" s="1029"/>
      <c r="E14" s="1029"/>
      <c r="F14" s="1029"/>
      <c r="G14" s="1029"/>
      <c r="H14" s="1029"/>
      <c r="I14" s="1029"/>
      <c r="J14" s="1029"/>
      <c r="K14" s="1029"/>
      <c r="L14" s="1029"/>
      <c r="M14" s="1029"/>
      <c r="N14" s="1029"/>
      <c r="O14" s="1029"/>
      <c r="P14" s="1030"/>
      <c r="Q14" s="1036"/>
      <c r="R14" s="1037"/>
      <c r="S14" s="1037"/>
      <c r="T14" s="1037"/>
      <c r="U14" s="1037"/>
      <c r="V14" s="1037"/>
      <c r="W14" s="1037"/>
      <c r="X14" s="1037"/>
      <c r="Y14" s="1037"/>
      <c r="Z14" s="1037"/>
      <c r="AA14" s="1037"/>
      <c r="AB14" s="1037"/>
      <c r="AC14" s="1037"/>
      <c r="AD14" s="1037"/>
      <c r="AE14" s="1038"/>
      <c r="AF14" s="1033"/>
      <c r="AG14" s="1034"/>
      <c r="AH14" s="1034"/>
      <c r="AI14" s="1034"/>
      <c r="AJ14" s="1035"/>
      <c r="AK14" s="1078"/>
      <c r="AL14" s="1079"/>
      <c r="AM14" s="1079"/>
      <c r="AN14" s="1079"/>
      <c r="AO14" s="1079"/>
      <c r="AP14" s="1079"/>
      <c r="AQ14" s="1079"/>
      <c r="AR14" s="1079"/>
      <c r="AS14" s="1079"/>
      <c r="AT14" s="1079"/>
      <c r="AU14" s="1080"/>
      <c r="AV14" s="1080"/>
      <c r="AW14" s="1080"/>
      <c r="AX14" s="1080"/>
      <c r="AY14" s="1081"/>
      <c r="AZ14" s="230"/>
      <c r="BA14" s="230"/>
      <c r="BB14" s="230"/>
      <c r="BC14" s="230"/>
      <c r="BD14" s="230"/>
      <c r="BE14" s="231"/>
      <c r="BF14" s="231"/>
      <c r="BG14" s="231"/>
      <c r="BH14" s="231"/>
      <c r="BI14" s="231"/>
      <c r="BJ14" s="231"/>
      <c r="BK14" s="231"/>
      <c r="BL14" s="231"/>
      <c r="BM14" s="231"/>
      <c r="BN14" s="231"/>
      <c r="BO14" s="231"/>
      <c r="BP14" s="231"/>
      <c r="BQ14" s="236">
        <v>8</v>
      </c>
      <c r="BR14" s="237"/>
      <c r="BS14" s="998"/>
      <c r="BT14" s="999"/>
      <c r="BU14" s="999"/>
      <c r="BV14" s="999"/>
      <c r="BW14" s="999"/>
      <c r="BX14" s="999"/>
      <c r="BY14" s="999"/>
      <c r="BZ14" s="999"/>
      <c r="CA14" s="999"/>
      <c r="CB14" s="999"/>
      <c r="CC14" s="999"/>
      <c r="CD14" s="999"/>
      <c r="CE14" s="999"/>
      <c r="CF14" s="999"/>
      <c r="CG14" s="1014"/>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2"/>
    </row>
    <row r="15" spans="1:131" s="233" customFormat="1" ht="26.25" customHeight="1" x14ac:dyDescent="0.15">
      <c r="A15" s="236">
        <v>9</v>
      </c>
      <c r="B15" s="1028"/>
      <c r="C15" s="1029"/>
      <c r="D15" s="1029"/>
      <c r="E15" s="1029"/>
      <c r="F15" s="1029"/>
      <c r="G15" s="1029"/>
      <c r="H15" s="1029"/>
      <c r="I15" s="1029"/>
      <c r="J15" s="1029"/>
      <c r="K15" s="1029"/>
      <c r="L15" s="1029"/>
      <c r="M15" s="1029"/>
      <c r="N15" s="1029"/>
      <c r="O15" s="1029"/>
      <c r="P15" s="1030"/>
      <c r="Q15" s="1036"/>
      <c r="R15" s="1037"/>
      <c r="S15" s="1037"/>
      <c r="T15" s="1037"/>
      <c r="U15" s="1037"/>
      <c r="V15" s="1037"/>
      <c r="W15" s="1037"/>
      <c r="X15" s="1037"/>
      <c r="Y15" s="1037"/>
      <c r="Z15" s="1037"/>
      <c r="AA15" s="1037"/>
      <c r="AB15" s="1037"/>
      <c r="AC15" s="1037"/>
      <c r="AD15" s="1037"/>
      <c r="AE15" s="1038"/>
      <c r="AF15" s="1033"/>
      <c r="AG15" s="1034"/>
      <c r="AH15" s="1034"/>
      <c r="AI15" s="1034"/>
      <c r="AJ15" s="1035"/>
      <c r="AK15" s="1078"/>
      <c r="AL15" s="1079"/>
      <c r="AM15" s="1079"/>
      <c r="AN15" s="1079"/>
      <c r="AO15" s="1079"/>
      <c r="AP15" s="1079"/>
      <c r="AQ15" s="1079"/>
      <c r="AR15" s="1079"/>
      <c r="AS15" s="1079"/>
      <c r="AT15" s="1079"/>
      <c r="AU15" s="1080"/>
      <c r="AV15" s="1080"/>
      <c r="AW15" s="1080"/>
      <c r="AX15" s="1080"/>
      <c r="AY15" s="1081"/>
      <c r="AZ15" s="230"/>
      <c r="BA15" s="230"/>
      <c r="BB15" s="230"/>
      <c r="BC15" s="230"/>
      <c r="BD15" s="230"/>
      <c r="BE15" s="231"/>
      <c r="BF15" s="231"/>
      <c r="BG15" s="231"/>
      <c r="BH15" s="231"/>
      <c r="BI15" s="231"/>
      <c r="BJ15" s="231"/>
      <c r="BK15" s="231"/>
      <c r="BL15" s="231"/>
      <c r="BM15" s="231"/>
      <c r="BN15" s="231"/>
      <c r="BO15" s="231"/>
      <c r="BP15" s="231"/>
      <c r="BQ15" s="236">
        <v>9</v>
      </c>
      <c r="BR15" s="237"/>
      <c r="BS15" s="998"/>
      <c r="BT15" s="999"/>
      <c r="BU15" s="999"/>
      <c r="BV15" s="999"/>
      <c r="BW15" s="999"/>
      <c r="BX15" s="999"/>
      <c r="BY15" s="999"/>
      <c r="BZ15" s="999"/>
      <c r="CA15" s="999"/>
      <c r="CB15" s="999"/>
      <c r="CC15" s="999"/>
      <c r="CD15" s="999"/>
      <c r="CE15" s="999"/>
      <c r="CF15" s="999"/>
      <c r="CG15" s="1014"/>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2"/>
    </row>
    <row r="16" spans="1:131" s="233" customFormat="1" ht="26.25" customHeight="1" x14ac:dyDescent="0.15">
      <c r="A16" s="236">
        <v>10</v>
      </c>
      <c r="B16" s="1028"/>
      <c r="C16" s="1029"/>
      <c r="D16" s="1029"/>
      <c r="E16" s="1029"/>
      <c r="F16" s="1029"/>
      <c r="G16" s="1029"/>
      <c r="H16" s="1029"/>
      <c r="I16" s="1029"/>
      <c r="J16" s="1029"/>
      <c r="K16" s="1029"/>
      <c r="L16" s="1029"/>
      <c r="M16" s="1029"/>
      <c r="N16" s="1029"/>
      <c r="O16" s="1029"/>
      <c r="P16" s="1030"/>
      <c r="Q16" s="1036"/>
      <c r="R16" s="1037"/>
      <c r="S16" s="1037"/>
      <c r="T16" s="1037"/>
      <c r="U16" s="1037"/>
      <c r="V16" s="1037"/>
      <c r="W16" s="1037"/>
      <c r="X16" s="1037"/>
      <c r="Y16" s="1037"/>
      <c r="Z16" s="1037"/>
      <c r="AA16" s="1037"/>
      <c r="AB16" s="1037"/>
      <c r="AC16" s="1037"/>
      <c r="AD16" s="1037"/>
      <c r="AE16" s="1038"/>
      <c r="AF16" s="1033"/>
      <c r="AG16" s="1034"/>
      <c r="AH16" s="1034"/>
      <c r="AI16" s="1034"/>
      <c r="AJ16" s="1035"/>
      <c r="AK16" s="1078"/>
      <c r="AL16" s="1079"/>
      <c r="AM16" s="1079"/>
      <c r="AN16" s="1079"/>
      <c r="AO16" s="1079"/>
      <c r="AP16" s="1079"/>
      <c r="AQ16" s="1079"/>
      <c r="AR16" s="1079"/>
      <c r="AS16" s="1079"/>
      <c r="AT16" s="1079"/>
      <c r="AU16" s="1080"/>
      <c r="AV16" s="1080"/>
      <c r="AW16" s="1080"/>
      <c r="AX16" s="1080"/>
      <c r="AY16" s="1081"/>
      <c r="AZ16" s="230"/>
      <c r="BA16" s="230"/>
      <c r="BB16" s="230"/>
      <c r="BC16" s="230"/>
      <c r="BD16" s="230"/>
      <c r="BE16" s="231"/>
      <c r="BF16" s="231"/>
      <c r="BG16" s="231"/>
      <c r="BH16" s="231"/>
      <c r="BI16" s="231"/>
      <c r="BJ16" s="231"/>
      <c r="BK16" s="231"/>
      <c r="BL16" s="231"/>
      <c r="BM16" s="231"/>
      <c r="BN16" s="231"/>
      <c r="BO16" s="231"/>
      <c r="BP16" s="231"/>
      <c r="BQ16" s="236">
        <v>10</v>
      </c>
      <c r="BR16" s="237"/>
      <c r="BS16" s="998"/>
      <c r="BT16" s="999"/>
      <c r="BU16" s="999"/>
      <c r="BV16" s="999"/>
      <c r="BW16" s="999"/>
      <c r="BX16" s="999"/>
      <c r="BY16" s="999"/>
      <c r="BZ16" s="999"/>
      <c r="CA16" s="999"/>
      <c r="CB16" s="999"/>
      <c r="CC16" s="999"/>
      <c r="CD16" s="999"/>
      <c r="CE16" s="999"/>
      <c r="CF16" s="999"/>
      <c r="CG16" s="1014"/>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2"/>
    </row>
    <row r="17" spans="1:131" s="233" customFormat="1" ht="26.25" customHeight="1" x14ac:dyDescent="0.15">
      <c r="A17" s="236">
        <v>11</v>
      </c>
      <c r="B17" s="1028"/>
      <c r="C17" s="1029"/>
      <c r="D17" s="1029"/>
      <c r="E17" s="1029"/>
      <c r="F17" s="1029"/>
      <c r="G17" s="1029"/>
      <c r="H17" s="1029"/>
      <c r="I17" s="1029"/>
      <c r="J17" s="1029"/>
      <c r="K17" s="1029"/>
      <c r="L17" s="1029"/>
      <c r="M17" s="1029"/>
      <c r="N17" s="1029"/>
      <c r="O17" s="1029"/>
      <c r="P17" s="1030"/>
      <c r="Q17" s="1036"/>
      <c r="R17" s="1037"/>
      <c r="S17" s="1037"/>
      <c r="T17" s="1037"/>
      <c r="U17" s="1037"/>
      <c r="V17" s="1037"/>
      <c r="W17" s="1037"/>
      <c r="X17" s="1037"/>
      <c r="Y17" s="1037"/>
      <c r="Z17" s="1037"/>
      <c r="AA17" s="1037"/>
      <c r="AB17" s="1037"/>
      <c r="AC17" s="1037"/>
      <c r="AD17" s="1037"/>
      <c r="AE17" s="1038"/>
      <c r="AF17" s="1033"/>
      <c r="AG17" s="1034"/>
      <c r="AH17" s="1034"/>
      <c r="AI17" s="1034"/>
      <c r="AJ17" s="1035"/>
      <c r="AK17" s="1078"/>
      <c r="AL17" s="1079"/>
      <c r="AM17" s="1079"/>
      <c r="AN17" s="1079"/>
      <c r="AO17" s="1079"/>
      <c r="AP17" s="1079"/>
      <c r="AQ17" s="1079"/>
      <c r="AR17" s="1079"/>
      <c r="AS17" s="1079"/>
      <c r="AT17" s="1079"/>
      <c r="AU17" s="1080"/>
      <c r="AV17" s="1080"/>
      <c r="AW17" s="1080"/>
      <c r="AX17" s="1080"/>
      <c r="AY17" s="1081"/>
      <c r="AZ17" s="230"/>
      <c r="BA17" s="230"/>
      <c r="BB17" s="230"/>
      <c r="BC17" s="230"/>
      <c r="BD17" s="230"/>
      <c r="BE17" s="231"/>
      <c r="BF17" s="231"/>
      <c r="BG17" s="231"/>
      <c r="BH17" s="231"/>
      <c r="BI17" s="231"/>
      <c r="BJ17" s="231"/>
      <c r="BK17" s="231"/>
      <c r="BL17" s="231"/>
      <c r="BM17" s="231"/>
      <c r="BN17" s="231"/>
      <c r="BO17" s="231"/>
      <c r="BP17" s="231"/>
      <c r="BQ17" s="236">
        <v>11</v>
      </c>
      <c r="BR17" s="237"/>
      <c r="BS17" s="998"/>
      <c r="BT17" s="999"/>
      <c r="BU17" s="999"/>
      <c r="BV17" s="999"/>
      <c r="BW17" s="999"/>
      <c r="BX17" s="999"/>
      <c r="BY17" s="999"/>
      <c r="BZ17" s="999"/>
      <c r="CA17" s="999"/>
      <c r="CB17" s="999"/>
      <c r="CC17" s="999"/>
      <c r="CD17" s="999"/>
      <c r="CE17" s="999"/>
      <c r="CF17" s="999"/>
      <c r="CG17" s="1014"/>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2"/>
    </row>
    <row r="18" spans="1:131" s="233" customFormat="1" ht="26.25" customHeight="1" x14ac:dyDescent="0.15">
      <c r="A18" s="236">
        <v>12</v>
      </c>
      <c r="B18" s="1028"/>
      <c r="C18" s="1029"/>
      <c r="D18" s="1029"/>
      <c r="E18" s="1029"/>
      <c r="F18" s="1029"/>
      <c r="G18" s="1029"/>
      <c r="H18" s="1029"/>
      <c r="I18" s="1029"/>
      <c r="J18" s="1029"/>
      <c r="K18" s="1029"/>
      <c r="L18" s="1029"/>
      <c r="M18" s="1029"/>
      <c r="N18" s="1029"/>
      <c r="O18" s="1029"/>
      <c r="P18" s="1030"/>
      <c r="Q18" s="1036"/>
      <c r="R18" s="1037"/>
      <c r="S18" s="1037"/>
      <c r="T18" s="1037"/>
      <c r="U18" s="1037"/>
      <c r="V18" s="1037"/>
      <c r="W18" s="1037"/>
      <c r="X18" s="1037"/>
      <c r="Y18" s="1037"/>
      <c r="Z18" s="1037"/>
      <c r="AA18" s="1037"/>
      <c r="AB18" s="1037"/>
      <c r="AC18" s="1037"/>
      <c r="AD18" s="1037"/>
      <c r="AE18" s="1038"/>
      <c r="AF18" s="1033"/>
      <c r="AG18" s="1034"/>
      <c r="AH18" s="1034"/>
      <c r="AI18" s="1034"/>
      <c r="AJ18" s="1035"/>
      <c r="AK18" s="1078"/>
      <c r="AL18" s="1079"/>
      <c r="AM18" s="1079"/>
      <c r="AN18" s="1079"/>
      <c r="AO18" s="1079"/>
      <c r="AP18" s="1079"/>
      <c r="AQ18" s="1079"/>
      <c r="AR18" s="1079"/>
      <c r="AS18" s="1079"/>
      <c r="AT18" s="1079"/>
      <c r="AU18" s="1080"/>
      <c r="AV18" s="1080"/>
      <c r="AW18" s="1080"/>
      <c r="AX18" s="1080"/>
      <c r="AY18" s="1081"/>
      <c r="AZ18" s="230"/>
      <c r="BA18" s="230"/>
      <c r="BB18" s="230"/>
      <c r="BC18" s="230"/>
      <c r="BD18" s="230"/>
      <c r="BE18" s="231"/>
      <c r="BF18" s="231"/>
      <c r="BG18" s="231"/>
      <c r="BH18" s="231"/>
      <c r="BI18" s="231"/>
      <c r="BJ18" s="231"/>
      <c r="BK18" s="231"/>
      <c r="BL18" s="231"/>
      <c r="BM18" s="231"/>
      <c r="BN18" s="231"/>
      <c r="BO18" s="231"/>
      <c r="BP18" s="231"/>
      <c r="BQ18" s="236">
        <v>12</v>
      </c>
      <c r="BR18" s="237"/>
      <c r="BS18" s="998"/>
      <c r="BT18" s="999"/>
      <c r="BU18" s="999"/>
      <c r="BV18" s="999"/>
      <c r="BW18" s="999"/>
      <c r="BX18" s="999"/>
      <c r="BY18" s="999"/>
      <c r="BZ18" s="999"/>
      <c r="CA18" s="999"/>
      <c r="CB18" s="999"/>
      <c r="CC18" s="999"/>
      <c r="CD18" s="999"/>
      <c r="CE18" s="999"/>
      <c r="CF18" s="999"/>
      <c r="CG18" s="1014"/>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2"/>
    </row>
    <row r="19" spans="1:131" s="233" customFormat="1" ht="26.25" customHeight="1" x14ac:dyDescent="0.15">
      <c r="A19" s="236">
        <v>13</v>
      </c>
      <c r="B19" s="1028"/>
      <c r="C19" s="1029"/>
      <c r="D19" s="1029"/>
      <c r="E19" s="1029"/>
      <c r="F19" s="1029"/>
      <c r="G19" s="1029"/>
      <c r="H19" s="1029"/>
      <c r="I19" s="1029"/>
      <c r="J19" s="1029"/>
      <c r="K19" s="1029"/>
      <c r="L19" s="1029"/>
      <c r="M19" s="1029"/>
      <c r="N19" s="1029"/>
      <c r="O19" s="1029"/>
      <c r="P19" s="1030"/>
      <c r="Q19" s="1036"/>
      <c r="R19" s="1037"/>
      <c r="S19" s="1037"/>
      <c r="T19" s="1037"/>
      <c r="U19" s="1037"/>
      <c r="V19" s="1037"/>
      <c r="W19" s="1037"/>
      <c r="X19" s="1037"/>
      <c r="Y19" s="1037"/>
      <c r="Z19" s="1037"/>
      <c r="AA19" s="1037"/>
      <c r="AB19" s="1037"/>
      <c r="AC19" s="1037"/>
      <c r="AD19" s="1037"/>
      <c r="AE19" s="1038"/>
      <c r="AF19" s="1033"/>
      <c r="AG19" s="1034"/>
      <c r="AH19" s="1034"/>
      <c r="AI19" s="1034"/>
      <c r="AJ19" s="1035"/>
      <c r="AK19" s="1078"/>
      <c r="AL19" s="1079"/>
      <c r="AM19" s="1079"/>
      <c r="AN19" s="1079"/>
      <c r="AO19" s="1079"/>
      <c r="AP19" s="1079"/>
      <c r="AQ19" s="1079"/>
      <c r="AR19" s="1079"/>
      <c r="AS19" s="1079"/>
      <c r="AT19" s="1079"/>
      <c r="AU19" s="1080"/>
      <c r="AV19" s="1080"/>
      <c r="AW19" s="1080"/>
      <c r="AX19" s="1080"/>
      <c r="AY19" s="1081"/>
      <c r="AZ19" s="230"/>
      <c r="BA19" s="230"/>
      <c r="BB19" s="230"/>
      <c r="BC19" s="230"/>
      <c r="BD19" s="230"/>
      <c r="BE19" s="231"/>
      <c r="BF19" s="231"/>
      <c r="BG19" s="231"/>
      <c r="BH19" s="231"/>
      <c r="BI19" s="231"/>
      <c r="BJ19" s="231"/>
      <c r="BK19" s="231"/>
      <c r="BL19" s="231"/>
      <c r="BM19" s="231"/>
      <c r="BN19" s="231"/>
      <c r="BO19" s="231"/>
      <c r="BP19" s="231"/>
      <c r="BQ19" s="236">
        <v>13</v>
      </c>
      <c r="BR19" s="237"/>
      <c r="BS19" s="998"/>
      <c r="BT19" s="999"/>
      <c r="BU19" s="999"/>
      <c r="BV19" s="999"/>
      <c r="BW19" s="999"/>
      <c r="BX19" s="999"/>
      <c r="BY19" s="999"/>
      <c r="BZ19" s="999"/>
      <c r="CA19" s="999"/>
      <c r="CB19" s="999"/>
      <c r="CC19" s="999"/>
      <c r="CD19" s="999"/>
      <c r="CE19" s="999"/>
      <c r="CF19" s="999"/>
      <c r="CG19" s="1014"/>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2"/>
    </row>
    <row r="20" spans="1:131" s="233" customFormat="1" ht="26.25" customHeight="1" x14ac:dyDescent="0.15">
      <c r="A20" s="236">
        <v>14</v>
      </c>
      <c r="B20" s="1028"/>
      <c r="C20" s="1029"/>
      <c r="D20" s="1029"/>
      <c r="E20" s="1029"/>
      <c r="F20" s="1029"/>
      <c r="G20" s="1029"/>
      <c r="H20" s="1029"/>
      <c r="I20" s="1029"/>
      <c r="J20" s="1029"/>
      <c r="K20" s="1029"/>
      <c r="L20" s="1029"/>
      <c r="M20" s="1029"/>
      <c r="N20" s="1029"/>
      <c r="O20" s="1029"/>
      <c r="P20" s="1030"/>
      <c r="Q20" s="1036"/>
      <c r="R20" s="1037"/>
      <c r="S20" s="1037"/>
      <c r="T20" s="1037"/>
      <c r="U20" s="1037"/>
      <c r="V20" s="1037"/>
      <c r="W20" s="1037"/>
      <c r="X20" s="1037"/>
      <c r="Y20" s="1037"/>
      <c r="Z20" s="1037"/>
      <c r="AA20" s="1037"/>
      <c r="AB20" s="1037"/>
      <c r="AC20" s="1037"/>
      <c r="AD20" s="1037"/>
      <c r="AE20" s="1038"/>
      <c r="AF20" s="1033"/>
      <c r="AG20" s="1034"/>
      <c r="AH20" s="1034"/>
      <c r="AI20" s="1034"/>
      <c r="AJ20" s="1035"/>
      <c r="AK20" s="1078"/>
      <c r="AL20" s="1079"/>
      <c r="AM20" s="1079"/>
      <c r="AN20" s="1079"/>
      <c r="AO20" s="1079"/>
      <c r="AP20" s="1079"/>
      <c r="AQ20" s="1079"/>
      <c r="AR20" s="1079"/>
      <c r="AS20" s="1079"/>
      <c r="AT20" s="1079"/>
      <c r="AU20" s="1080"/>
      <c r="AV20" s="1080"/>
      <c r="AW20" s="1080"/>
      <c r="AX20" s="1080"/>
      <c r="AY20" s="1081"/>
      <c r="AZ20" s="230"/>
      <c r="BA20" s="230"/>
      <c r="BB20" s="230"/>
      <c r="BC20" s="230"/>
      <c r="BD20" s="230"/>
      <c r="BE20" s="231"/>
      <c r="BF20" s="231"/>
      <c r="BG20" s="231"/>
      <c r="BH20" s="231"/>
      <c r="BI20" s="231"/>
      <c r="BJ20" s="231"/>
      <c r="BK20" s="231"/>
      <c r="BL20" s="231"/>
      <c r="BM20" s="231"/>
      <c r="BN20" s="231"/>
      <c r="BO20" s="231"/>
      <c r="BP20" s="231"/>
      <c r="BQ20" s="236">
        <v>14</v>
      </c>
      <c r="BR20" s="237"/>
      <c r="BS20" s="998"/>
      <c r="BT20" s="999"/>
      <c r="BU20" s="999"/>
      <c r="BV20" s="999"/>
      <c r="BW20" s="999"/>
      <c r="BX20" s="999"/>
      <c r="BY20" s="999"/>
      <c r="BZ20" s="999"/>
      <c r="CA20" s="999"/>
      <c r="CB20" s="999"/>
      <c r="CC20" s="999"/>
      <c r="CD20" s="999"/>
      <c r="CE20" s="999"/>
      <c r="CF20" s="999"/>
      <c r="CG20" s="1014"/>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2"/>
    </row>
    <row r="21" spans="1:131" s="233" customFormat="1" ht="26.25" customHeight="1" thickBot="1" x14ac:dyDescent="0.2">
      <c r="A21" s="236">
        <v>15</v>
      </c>
      <c r="B21" s="1028"/>
      <c r="C21" s="1029"/>
      <c r="D21" s="1029"/>
      <c r="E21" s="1029"/>
      <c r="F21" s="1029"/>
      <c r="G21" s="1029"/>
      <c r="H21" s="1029"/>
      <c r="I21" s="1029"/>
      <c r="J21" s="1029"/>
      <c r="K21" s="1029"/>
      <c r="L21" s="1029"/>
      <c r="M21" s="1029"/>
      <c r="N21" s="1029"/>
      <c r="O21" s="1029"/>
      <c r="P21" s="1030"/>
      <c r="Q21" s="1036"/>
      <c r="R21" s="1037"/>
      <c r="S21" s="1037"/>
      <c r="T21" s="1037"/>
      <c r="U21" s="1037"/>
      <c r="V21" s="1037"/>
      <c r="W21" s="1037"/>
      <c r="X21" s="1037"/>
      <c r="Y21" s="1037"/>
      <c r="Z21" s="1037"/>
      <c r="AA21" s="1037"/>
      <c r="AB21" s="1037"/>
      <c r="AC21" s="1037"/>
      <c r="AD21" s="1037"/>
      <c r="AE21" s="1038"/>
      <c r="AF21" s="1033"/>
      <c r="AG21" s="1034"/>
      <c r="AH21" s="1034"/>
      <c r="AI21" s="1034"/>
      <c r="AJ21" s="1035"/>
      <c r="AK21" s="1078"/>
      <c r="AL21" s="1079"/>
      <c r="AM21" s="1079"/>
      <c r="AN21" s="1079"/>
      <c r="AO21" s="1079"/>
      <c r="AP21" s="1079"/>
      <c r="AQ21" s="1079"/>
      <c r="AR21" s="1079"/>
      <c r="AS21" s="1079"/>
      <c r="AT21" s="1079"/>
      <c r="AU21" s="1080"/>
      <c r="AV21" s="1080"/>
      <c r="AW21" s="1080"/>
      <c r="AX21" s="1080"/>
      <c r="AY21" s="1081"/>
      <c r="AZ21" s="230"/>
      <c r="BA21" s="230"/>
      <c r="BB21" s="230"/>
      <c r="BC21" s="230"/>
      <c r="BD21" s="230"/>
      <c r="BE21" s="231"/>
      <c r="BF21" s="231"/>
      <c r="BG21" s="231"/>
      <c r="BH21" s="231"/>
      <c r="BI21" s="231"/>
      <c r="BJ21" s="231"/>
      <c r="BK21" s="231"/>
      <c r="BL21" s="231"/>
      <c r="BM21" s="231"/>
      <c r="BN21" s="231"/>
      <c r="BO21" s="231"/>
      <c r="BP21" s="231"/>
      <c r="BQ21" s="236">
        <v>15</v>
      </c>
      <c r="BR21" s="237"/>
      <c r="BS21" s="998"/>
      <c r="BT21" s="999"/>
      <c r="BU21" s="999"/>
      <c r="BV21" s="999"/>
      <c r="BW21" s="999"/>
      <c r="BX21" s="999"/>
      <c r="BY21" s="999"/>
      <c r="BZ21" s="999"/>
      <c r="CA21" s="999"/>
      <c r="CB21" s="999"/>
      <c r="CC21" s="999"/>
      <c r="CD21" s="999"/>
      <c r="CE21" s="999"/>
      <c r="CF21" s="999"/>
      <c r="CG21" s="1014"/>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2"/>
    </row>
    <row r="22" spans="1:131" s="233" customFormat="1" ht="26.25" customHeight="1" x14ac:dyDescent="0.15">
      <c r="A22" s="236">
        <v>16</v>
      </c>
      <c r="B22" s="1028"/>
      <c r="C22" s="1029"/>
      <c r="D22" s="1029"/>
      <c r="E22" s="1029"/>
      <c r="F22" s="1029"/>
      <c r="G22" s="1029"/>
      <c r="H22" s="1029"/>
      <c r="I22" s="1029"/>
      <c r="J22" s="1029"/>
      <c r="K22" s="1029"/>
      <c r="L22" s="1029"/>
      <c r="M22" s="1029"/>
      <c r="N22" s="1029"/>
      <c r="O22" s="1029"/>
      <c r="P22" s="1030"/>
      <c r="Q22" s="1071"/>
      <c r="R22" s="1072"/>
      <c r="S22" s="1072"/>
      <c r="T22" s="1072"/>
      <c r="U22" s="1072"/>
      <c r="V22" s="1072"/>
      <c r="W22" s="1072"/>
      <c r="X22" s="1072"/>
      <c r="Y22" s="1072"/>
      <c r="Z22" s="1072"/>
      <c r="AA22" s="1072"/>
      <c r="AB22" s="1072"/>
      <c r="AC22" s="1072"/>
      <c r="AD22" s="1072"/>
      <c r="AE22" s="1073"/>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6" t="s">
        <v>393</v>
      </c>
      <c r="BA22" s="1026"/>
      <c r="BB22" s="1026"/>
      <c r="BC22" s="1026"/>
      <c r="BD22" s="1027"/>
      <c r="BE22" s="231"/>
      <c r="BF22" s="231"/>
      <c r="BG22" s="231"/>
      <c r="BH22" s="231"/>
      <c r="BI22" s="231"/>
      <c r="BJ22" s="231"/>
      <c r="BK22" s="231"/>
      <c r="BL22" s="231"/>
      <c r="BM22" s="231"/>
      <c r="BN22" s="231"/>
      <c r="BO22" s="231"/>
      <c r="BP22" s="231"/>
      <c r="BQ22" s="236">
        <v>16</v>
      </c>
      <c r="BR22" s="237"/>
      <c r="BS22" s="998"/>
      <c r="BT22" s="999"/>
      <c r="BU22" s="999"/>
      <c r="BV22" s="999"/>
      <c r="BW22" s="999"/>
      <c r="BX22" s="999"/>
      <c r="BY22" s="999"/>
      <c r="BZ22" s="999"/>
      <c r="CA22" s="999"/>
      <c r="CB22" s="999"/>
      <c r="CC22" s="999"/>
      <c r="CD22" s="999"/>
      <c r="CE22" s="999"/>
      <c r="CF22" s="999"/>
      <c r="CG22" s="1014"/>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2"/>
    </row>
    <row r="23" spans="1:131" s="233" customFormat="1" ht="26.25" customHeight="1" thickBot="1" x14ac:dyDescent="0.2">
      <c r="A23" s="238" t="s">
        <v>394</v>
      </c>
      <c r="B23" s="935" t="s">
        <v>395</v>
      </c>
      <c r="C23" s="936"/>
      <c r="D23" s="936"/>
      <c r="E23" s="936"/>
      <c r="F23" s="936"/>
      <c r="G23" s="936"/>
      <c r="H23" s="936"/>
      <c r="I23" s="936"/>
      <c r="J23" s="936"/>
      <c r="K23" s="936"/>
      <c r="L23" s="936"/>
      <c r="M23" s="936"/>
      <c r="N23" s="936"/>
      <c r="O23" s="936"/>
      <c r="P23" s="946"/>
      <c r="Q23" s="1065"/>
      <c r="R23" s="1059"/>
      <c r="S23" s="1059"/>
      <c r="T23" s="1059"/>
      <c r="U23" s="1059"/>
      <c r="V23" s="1059"/>
      <c r="W23" s="1059"/>
      <c r="X23" s="1059"/>
      <c r="Y23" s="1059"/>
      <c r="Z23" s="1059"/>
      <c r="AA23" s="1059"/>
      <c r="AB23" s="1059"/>
      <c r="AC23" s="1059"/>
      <c r="AD23" s="1059"/>
      <c r="AE23" s="1066"/>
      <c r="AF23" s="1067">
        <v>81</v>
      </c>
      <c r="AG23" s="1059"/>
      <c r="AH23" s="1059"/>
      <c r="AI23" s="1059"/>
      <c r="AJ23" s="1068"/>
      <c r="AK23" s="1069"/>
      <c r="AL23" s="1070"/>
      <c r="AM23" s="1070"/>
      <c r="AN23" s="1070"/>
      <c r="AO23" s="1070"/>
      <c r="AP23" s="1059"/>
      <c r="AQ23" s="1059"/>
      <c r="AR23" s="1059"/>
      <c r="AS23" s="1059"/>
      <c r="AT23" s="1059"/>
      <c r="AU23" s="1060"/>
      <c r="AV23" s="1060"/>
      <c r="AW23" s="1060"/>
      <c r="AX23" s="1060"/>
      <c r="AY23" s="1061"/>
      <c r="AZ23" s="1062" t="s">
        <v>396</v>
      </c>
      <c r="BA23" s="1063"/>
      <c r="BB23" s="1063"/>
      <c r="BC23" s="1063"/>
      <c r="BD23" s="1064"/>
      <c r="BE23" s="231"/>
      <c r="BF23" s="231"/>
      <c r="BG23" s="231"/>
      <c r="BH23" s="231"/>
      <c r="BI23" s="231"/>
      <c r="BJ23" s="231"/>
      <c r="BK23" s="231"/>
      <c r="BL23" s="231"/>
      <c r="BM23" s="231"/>
      <c r="BN23" s="231"/>
      <c r="BO23" s="231"/>
      <c r="BP23" s="231"/>
      <c r="BQ23" s="236">
        <v>17</v>
      </c>
      <c r="BR23" s="237"/>
      <c r="BS23" s="998"/>
      <c r="BT23" s="999"/>
      <c r="BU23" s="999"/>
      <c r="BV23" s="999"/>
      <c r="BW23" s="999"/>
      <c r="BX23" s="999"/>
      <c r="BY23" s="999"/>
      <c r="BZ23" s="999"/>
      <c r="CA23" s="999"/>
      <c r="CB23" s="999"/>
      <c r="CC23" s="999"/>
      <c r="CD23" s="999"/>
      <c r="CE23" s="999"/>
      <c r="CF23" s="999"/>
      <c r="CG23" s="1014"/>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2"/>
    </row>
    <row r="24" spans="1:131" s="233" customFormat="1" ht="26.25" customHeight="1" x14ac:dyDescent="0.15">
      <c r="A24" s="1058" t="s">
        <v>397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30"/>
      <c r="BA24" s="230"/>
      <c r="BB24" s="230"/>
      <c r="BC24" s="230"/>
      <c r="BD24" s="230"/>
      <c r="BE24" s="231"/>
      <c r="BF24" s="231"/>
      <c r="BG24" s="231"/>
      <c r="BH24" s="231"/>
      <c r="BI24" s="231"/>
      <c r="BJ24" s="231"/>
      <c r="BK24" s="231"/>
      <c r="BL24" s="231"/>
      <c r="BM24" s="231"/>
      <c r="BN24" s="231"/>
      <c r="BO24" s="231"/>
      <c r="BP24" s="231"/>
      <c r="BQ24" s="236">
        <v>18</v>
      </c>
      <c r="BR24" s="237"/>
      <c r="BS24" s="998"/>
      <c r="BT24" s="999"/>
      <c r="BU24" s="999"/>
      <c r="BV24" s="999"/>
      <c r="BW24" s="999"/>
      <c r="BX24" s="999"/>
      <c r="BY24" s="999"/>
      <c r="BZ24" s="999"/>
      <c r="CA24" s="999"/>
      <c r="CB24" s="999"/>
      <c r="CC24" s="999"/>
      <c r="CD24" s="999"/>
      <c r="CE24" s="999"/>
      <c r="CF24" s="999"/>
      <c r="CG24" s="1014"/>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2"/>
    </row>
    <row r="25" spans="1:131" ht="26.25" customHeight="1" thickBot="1" x14ac:dyDescent="0.2">
      <c r="A25" s="1057" t="s">
        <v>398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30"/>
      <c r="BK25" s="230"/>
      <c r="BL25" s="230"/>
      <c r="BM25" s="230"/>
      <c r="BN25" s="230"/>
      <c r="BO25" s="239"/>
      <c r="BP25" s="239"/>
      <c r="BQ25" s="236">
        <v>19</v>
      </c>
      <c r="BR25" s="237"/>
      <c r="BS25" s="998"/>
      <c r="BT25" s="999"/>
      <c r="BU25" s="999"/>
      <c r="BV25" s="999"/>
      <c r="BW25" s="999"/>
      <c r="BX25" s="999"/>
      <c r="BY25" s="999"/>
      <c r="BZ25" s="999"/>
      <c r="CA25" s="999"/>
      <c r="CB25" s="999"/>
      <c r="CC25" s="999"/>
      <c r="CD25" s="999"/>
      <c r="CE25" s="999"/>
      <c r="CF25" s="999"/>
      <c r="CG25" s="1014"/>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28"/>
    </row>
    <row r="26" spans="1:131" ht="26.25" customHeight="1" x14ac:dyDescent="0.15">
      <c r="A26" s="1001" t="s">
        <v>375</v>
      </c>
      <c r="B26" s="1002"/>
      <c r="C26" s="1002"/>
      <c r="D26" s="1002"/>
      <c r="E26" s="1002"/>
      <c r="F26" s="1002"/>
      <c r="G26" s="1002"/>
      <c r="H26" s="1002"/>
      <c r="I26" s="1002"/>
      <c r="J26" s="1002"/>
      <c r="K26" s="1002"/>
      <c r="L26" s="1002"/>
      <c r="M26" s="1002"/>
      <c r="N26" s="1002"/>
      <c r="O26" s="1002"/>
      <c r="P26" s="1003"/>
      <c r="Q26" s="987" t="s">
        <v>399</v>
      </c>
      <c r="R26" s="988"/>
      <c r="S26" s="988"/>
      <c r="T26" s="988"/>
      <c r="U26" s="989"/>
      <c r="V26" s="987" t="s">
        <v>400</v>
      </c>
      <c r="W26" s="988"/>
      <c r="X26" s="988"/>
      <c r="Y26" s="988"/>
      <c r="Z26" s="989"/>
      <c r="AA26" s="987" t="s">
        <v>401</v>
      </c>
      <c r="AB26" s="988"/>
      <c r="AC26" s="988"/>
      <c r="AD26" s="988"/>
      <c r="AE26" s="988"/>
      <c r="AF26" s="1053" t="s">
        <v>402</v>
      </c>
      <c r="AG26" s="1008"/>
      <c r="AH26" s="1008"/>
      <c r="AI26" s="1008"/>
      <c r="AJ26" s="1054"/>
      <c r="AK26" s="988" t="s">
        <v>403</v>
      </c>
      <c r="AL26" s="988"/>
      <c r="AM26" s="988"/>
      <c r="AN26" s="988"/>
      <c r="AO26" s="989"/>
      <c r="AP26" s="987" t="s">
        <v>404</v>
      </c>
      <c r="AQ26" s="988"/>
      <c r="AR26" s="988"/>
      <c r="AS26" s="988"/>
      <c r="AT26" s="989"/>
      <c r="AU26" s="987" t="s">
        <v>405</v>
      </c>
      <c r="AV26" s="988"/>
      <c r="AW26" s="988"/>
      <c r="AX26" s="988"/>
      <c r="AY26" s="989"/>
      <c r="AZ26" s="987" t="s">
        <v>406</v>
      </c>
      <c r="BA26" s="988"/>
      <c r="BB26" s="988"/>
      <c r="BC26" s="988"/>
      <c r="BD26" s="989"/>
      <c r="BE26" s="987" t="s">
        <v>382</v>
      </c>
      <c r="BF26" s="988"/>
      <c r="BG26" s="988"/>
      <c r="BH26" s="988"/>
      <c r="BI26" s="993"/>
      <c r="BJ26" s="230"/>
      <c r="BK26" s="230"/>
      <c r="BL26" s="230"/>
      <c r="BM26" s="230"/>
      <c r="BN26" s="230"/>
      <c r="BO26" s="239"/>
      <c r="BP26" s="239"/>
      <c r="BQ26" s="236">
        <v>20</v>
      </c>
      <c r="BR26" s="237"/>
      <c r="BS26" s="998"/>
      <c r="BT26" s="999"/>
      <c r="BU26" s="999"/>
      <c r="BV26" s="999"/>
      <c r="BW26" s="999"/>
      <c r="BX26" s="999"/>
      <c r="BY26" s="999"/>
      <c r="BZ26" s="999"/>
      <c r="CA26" s="999"/>
      <c r="CB26" s="999"/>
      <c r="CC26" s="999"/>
      <c r="CD26" s="999"/>
      <c r="CE26" s="999"/>
      <c r="CF26" s="999"/>
      <c r="CG26" s="1014"/>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28"/>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990"/>
      <c r="R27" s="991"/>
      <c r="S27" s="991"/>
      <c r="T27" s="991"/>
      <c r="U27" s="992"/>
      <c r="V27" s="990"/>
      <c r="W27" s="991"/>
      <c r="X27" s="991"/>
      <c r="Y27" s="991"/>
      <c r="Z27" s="992"/>
      <c r="AA27" s="990"/>
      <c r="AB27" s="991"/>
      <c r="AC27" s="991"/>
      <c r="AD27" s="991"/>
      <c r="AE27" s="991"/>
      <c r="AF27" s="1055"/>
      <c r="AG27" s="1011"/>
      <c r="AH27" s="1011"/>
      <c r="AI27" s="1011"/>
      <c r="AJ27" s="1056"/>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994"/>
      <c r="BJ27" s="230"/>
      <c r="BK27" s="230"/>
      <c r="BL27" s="230"/>
      <c r="BM27" s="230"/>
      <c r="BN27" s="230"/>
      <c r="BO27" s="239"/>
      <c r="BP27" s="239"/>
      <c r="BQ27" s="236">
        <v>21</v>
      </c>
      <c r="BR27" s="237"/>
      <c r="BS27" s="998"/>
      <c r="BT27" s="999"/>
      <c r="BU27" s="999"/>
      <c r="BV27" s="999"/>
      <c r="BW27" s="999"/>
      <c r="BX27" s="999"/>
      <c r="BY27" s="999"/>
      <c r="BZ27" s="999"/>
      <c r="CA27" s="999"/>
      <c r="CB27" s="999"/>
      <c r="CC27" s="999"/>
      <c r="CD27" s="999"/>
      <c r="CE27" s="999"/>
      <c r="CF27" s="999"/>
      <c r="CG27" s="1014"/>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28"/>
    </row>
    <row r="28" spans="1:131" ht="26.25" customHeight="1" thickTop="1" x14ac:dyDescent="0.15">
      <c r="A28" s="240">
        <v>1</v>
      </c>
      <c r="B28" s="1042" t="s">
        <v>407</v>
      </c>
      <c r="C28" s="1043"/>
      <c r="D28" s="1043"/>
      <c r="E28" s="1043"/>
      <c r="F28" s="1043"/>
      <c r="G28" s="1043"/>
      <c r="H28" s="1043"/>
      <c r="I28" s="1043"/>
      <c r="J28" s="1043"/>
      <c r="K28" s="1043"/>
      <c r="L28" s="1043"/>
      <c r="M28" s="1043"/>
      <c r="N28" s="1043"/>
      <c r="O28" s="1043"/>
      <c r="P28" s="1044"/>
      <c r="Q28" s="1045">
        <v>43</v>
      </c>
      <c r="R28" s="1046"/>
      <c r="S28" s="1046"/>
      <c r="T28" s="1046"/>
      <c r="U28" s="1046"/>
      <c r="V28" s="1046">
        <v>41</v>
      </c>
      <c r="W28" s="1046"/>
      <c r="X28" s="1046"/>
      <c r="Y28" s="1046"/>
      <c r="Z28" s="1046"/>
      <c r="AA28" s="1046">
        <v>2</v>
      </c>
      <c r="AB28" s="1046"/>
      <c r="AC28" s="1046"/>
      <c r="AD28" s="1046"/>
      <c r="AE28" s="1047"/>
      <c r="AF28" s="1048">
        <v>2</v>
      </c>
      <c r="AG28" s="1046"/>
      <c r="AH28" s="1046"/>
      <c r="AI28" s="1046"/>
      <c r="AJ28" s="1049"/>
      <c r="AK28" s="1050">
        <v>14</v>
      </c>
      <c r="AL28" s="1051"/>
      <c r="AM28" s="1051"/>
      <c r="AN28" s="1051"/>
      <c r="AO28" s="1051"/>
      <c r="AP28" s="1051" t="s">
        <v>585</v>
      </c>
      <c r="AQ28" s="1051"/>
      <c r="AR28" s="1051"/>
      <c r="AS28" s="1051"/>
      <c r="AT28" s="1051"/>
      <c r="AU28" s="1051" t="s">
        <v>587</v>
      </c>
      <c r="AV28" s="1051"/>
      <c r="AW28" s="1051"/>
      <c r="AX28" s="1051"/>
      <c r="AY28" s="1051"/>
      <c r="AZ28" s="1052" t="s">
        <v>588</v>
      </c>
      <c r="BA28" s="1052"/>
      <c r="BB28" s="1052"/>
      <c r="BC28" s="1052"/>
      <c r="BD28" s="1052"/>
      <c r="BE28" s="1040"/>
      <c r="BF28" s="1040"/>
      <c r="BG28" s="1040"/>
      <c r="BH28" s="1040"/>
      <c r="BI28" s="1041"/>
      <c r="BJ28" s="230"/>
      <c r="BK28" s="230"/>
      <c r="BL28" s="230"/>
      <c r="BM28" s="230"/>
      <c r="BN28" s="230"/>
      <c r="BO28" s="239"/>
      <c r="BP28" s="239"/>
      <c r="BQ28" s="236">
        <v>22</v>
      </c>
      <c r="BR28" s="237"/>
      <c r="BS28" s="998"/>
      <c r="BT28" s="999"/>
      <c r="BU28" s="999"/>
      <c r="BV28" s="999"/>
      <c r="BW28" s="999"/>
      <c r="BX28" s="999"/>
      <c r="BY28" s="999"/>
      <c r="BZ28" s="999"/>
      <c r="CA28" s="999"/>
      <c r="CB28" s="999"/>
      <c r="CC28" s="999"/>
      <c r="CD28" s="999"/>
      <c r="CE28" s="999"/>
      <c r="CF28" s="999"/>
      <c r="CG28" s="1014"/>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28"/>
    </row>
    <row r="29" spans="1:131" ht="26.25" customHeight="1" x14ac:dyDescent="0.15">
      <c r="A29" s="240">
        <v>2</v>
      </c>
      <c r="B29" s="1028" t="s">
        <v>408</v>
      </c>
      <c r="C29" s="1029"/>
      <c r="D29" s="1029"/>
      <c r="E29" s="1029"/>
      <c r="F29" s="1029"/>
      <c r="G29" s="1029"/>
      <c r="H29" s="1029"/>
      <c r="I29" s="1029"/>
      <c r="J29" s="1029"/>
      <c r="K29" s="1029"/>
      <c r="L29" s="1029"/>
      <c r="M29" s="1029"/>
      <c r="N29" s="1029"/>
      <c r="O29" s="1029"/>
      <c r="P29" s="1030"/>
      <c r="Q29" s="1036">
        <v>18</v>
      </c>
      <c r="R29" s="1037"/>
      <c r="S29" s="1037"/>
      <c r="T29" s="1037"/>
      <c r="U29" s="1037"/>
      <c r="V29" s="1037">
        <v>18</v>
      </c>
      <c r="W29" s="1037"/>
      <c r="X29" s="1037"/>
      <c r="Y29" s="1037"/>
      <c r="Z29" s="1037"/>
      <c r="AA29" s="1037">
        <v>0</v>
      </c>
      <c r="AB29" s="1037"/>
      <c r="AC29" s="1037"/>
      <c r="AD29" s="1037"/>
      <c r="AE29" s="1038"/>
      <c r="AF29" s="1033">
        <v>0</v>
      </c>
      <c r="AG29" s="1034"/>
      <c r="AH29" s="1034"/>
      <c r="AI29" s="1034"/>
      <c r="AJ29" s="1035"/>
      <c r="AK29" s="978">
        <v>8</v>
      </c>
      <c r="AL29" s="969"/>
      <c r="AM29" s="969"/>
      <c r="AN29" s="969"/>
      <c r="AO29" s="969"/>
      <c r="AP29" s="969" t="s">
        <v>586</v>
      </c>
      <c r="AQ29" s="969"/>
      <c r="AR29" s="969"/>
      <c r="AS29" s="969"/>
      <c r="AT29" s="969"/>
      <c r="AU29" s="969" t="s">
        <v>588</v>
      </c>
      <c r="AV29" s="969"/>
      <c r="AW29" s="969"/>
      <c r="AX29" s="969"/>
      <c r="AY29" s="969"/>
      <c r="AZ29" s="1039" t="s">
        <v>588</v>
      </c>
      <c r="BA29" s="1039"/>
      <c r="BB29" s="1039"/>
      <c r="BC29" s="1039"/>
      <c r="BD29" s="1039"/>
      <c r="BE29" s="970"/>
      <c r="BF29" s="970"/>
      <c r="BG29" s="970"/>
      <c r="BH29" s="970"/>
      <c r="BI29" s="971"/>
      <c r="BJ29" s="230"/>
      <c r="BK29" s="230"/>
      <c r="BL29" s="230"/>
      <c r="BM29" s="230"/>
      <c r="BN29" s="230"/>
      <c r="BO29" s="239"/>
      <c r="BP29" s="239"/>
      <c r="BQ29" s="236">
        <v>23</v>
      </c>
      <c r="BR29" s="237"/>
      <c r="BS29" s="998"/>
      <c r="BT29" s="999"/>
      <c r="BU29" s="999"/>
      <c r="BV29" s="999"/>
      <c r="BW29" s="999"/>
      <c r="BX29" s="999"/>
      <c r="BY29" s="999"/>
      <c r="BZ29" s="999"/>
      <c r="CA29" s="999"/>
      <c r="CB29" s="999"/>
      <c r="CC29" s="999"/>
      <c r="CD29" s="999"/>
      <c r="CE29" s="999"/>
      <c r="CF29" s="999"/>
      <c r="CG29" s="1014"/>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28"/>
    </row>
    <row r="30" spans="1:131" ht="26.25" customHeight="1" x14ac:dyDescent="0.15">
      <c r="A30" s="240">
        <v>3</v>
      </c>
      <c r="B30" s="1028" t="s">
        <v>409</v>
      </c>
      <c r="C30" s="1029"/>
      <c r="D30" s="1029"/>
      <c r="E30" s="1029"/>
      <c r="F30" s="1029"/>
      <c r="G30" s="1029"/>
      <c r="H30" s="1029"/>
      <c r="I30" s="1029"/>
      <c r="J30" s="1029"/>
      <c r="K30" s="1029"/>
      <c r="L30" s="1029"/>
      <c r="M30" s="1029"/>
      <c r="N30" s="1029"/>
      <c r="O30" s="1029"/>
      <c r="P30" s="1030"/>
      <c r="Q30" s="1036">
        <v>125</v>
      </c>
      <c r="R30" s="1037"/>
      <c r="S30" s="1037"/>
      <c r="T30" s="1037"/>
      <c r="U30" s="1037"/>
      <c r="V30" s="1037">
        <v>125</v>
      </c>
      <c r="W30" s="1037"/>
      <c r="X30" s="1037"/>
      <c r="Y30" s="1037"/>
      <c r="Z30" s="1037"/>
      <c r="AA30" s="1037">
        <v>0</v>
      </c>
      <c r="AB30" s="1037"/>
      <c r="AC30" s="1037"/>
      <c r="AD30" s="1037"/>
      <c r="AE30" s="1038"/>
      <c r="AF30" s="1033">
        <v>0</v>
      </c>
      <c r="AG30" s="1034"/>
      <c r="AH30" s="1034"/>
      <c r="AI30" s="1034"/>
      <c r="AJ30" s="1035"/>
      <c r="AK30" s="978">
        <v>49</v>
      </c>
      <c r="AL30" s="969"/>
      <c r="AM30" s="969"/>
      <c r="AN30" s="969"/>
      <c r="AO30" s="969"/>
      <c r="AP30" s="969">
        <v>223</v>
      </c>
      <c r="AQ30" s="969"/>
      <c r="AR30" s="969"/>
      <c r="AS30" s="969"/>
      <c r="AT30" s="969"/>
      <c r="AU30" s="969">
        <v>111</v>
      </c>
      <c r="AV30" s="969"/>
      <c r="AW30" s="969"/>
      <c r="AX30" s="969"/>
      <c r="AY30" s="969"/>
      <c r="AZ30" s="1039" t="s">
        <v>588</v>
      </c>
      <c r="BA30" s="1039"/>
      <c r="BB30" s="1039"/>
      <c r="BC30" s="1039"/>
      <c r="BD30" s="1039"/>
      <c r="BE30" s="970" t="s">
        <v>410</v>
      </c>
      <c r="BF30" s="970"/>
      <c r="BG30" s="970"/>
      <c r="BH30" s="970"/>
      <c r="BI30" s="971"/>
      <c r="BJ30" s="230"/>
      <c r="BK30" s="230"/>
      <c r="BL30" s="230"/>
      <c r="BM30" s="230"/>
      <c r="BN30" s="230"/>
      <c r="BO30" s="239"/>
      <c r="BP30" s="239"/>
      <c r="BQ30" s="236">
        <v>24</v>
      </c>
      <c r="BR30" s="237"/>
      <c r="BS30" s="998"/>
      <c r="BT30" s="999"/>
      <c r="BU30" s="999"/>
      <c r="BV30" s="999"/>
      <c r="BW30" s="999"/>
      <c r="BX30" s="999"/>
      <c r="BY30" s="999"/>
      <c r="BZ30" s="999"/>
      <c r="CA30" s="999"/>
      <c r="CB30" s="999"/>
      <c r="CC30" s="999"/>
      <c r="CD30" s="999"/>
      <c r="CE30" s="999"/>
      <c r="CF30" s="999"/>
      <c r="CG30" s="1014"/>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28"/>
    </row>
    <row r="31" spans="1:131" ht="26.25" customHeight="1" x14ac:dyDescent="0.15">
      <c r="A31" s="240">
        <v>4</v>
      </c>
      <c r="B31" s="1028" t="s">
        <v>411</v>
      </c>
      <c r="C31" s="1029"/>
      <c r="D31" s="1029"/>
      <c r="E31" s="1029"/>
      <c r="F31" s="1029"/>
      <c r="G31" s="1029"/>
      <c r="H31" s="1029"/>
      <c r="I31" s="1029"/>
      <c r="J31" s="1029"/>
      <c r="K31" s="1029"/>
      <c r="L31" s="1029"/>
      <c r="M31" s="1029"/>
      <c r="N31" s="1029"/>
      <c r="O31" s="1029"/>
      <c r="P31" s="1030"/>
      <c r="Q31" s="1036">
        <v>83</v>
      </c>
      <c r="R31" s="1037"/>
      <c r="S31" s="1037"/>
      <c r="T31" s="1037"/>
      <c r="U31" s="1037"/>
      <c r="V31" s="1037">
        <v>83</v>
      </c>
      <c r="W31" s="1037"/>
      <c r="X31" s="1037"/>
      <c r="Y31" s="1037"/>
      <c r="Z31" s="1037"/>
      <c r="AA31" s="1037">
        <v>0</v>
      </c>
      <c r="AB31" s="1037"/>
      <c r="AC31" s="1037"/>
      <c r="AD31" s="1037"/>
      <c r="AE31" s="1038"/>
      <c r="AF31" s="1033">
        <v>0</v>
      </c>
      <c r="AG31" s="1034"/>
      <c r="AH31" s="1034"/>
      <c r="AI31" s="1034"/>
      <c r="AJ31" s="1035"/>
      <c r="AK31" s="978">
        <v>54</v>
      </c>
      <c r="AL31" s="969"/>
      <c r="AM31" s="969"/>
      <c r="AN31" s="969"/>
      <c r="AO31" s="969"/>
      <c r="AP31" s="969">
        <v>144</v>
      </c>
      <c r="AQ31" s="969"/>
      <c r="AR31" s="969"/>
      <c r="AS31" s="969"/>
      <c r="AT31" s="969"/>
      <c r="AU31" s="969">
        <v>144</v>
      </c>
      <c r="AV31" s="969"/>
      <c r="AW31" s="969"/>
      <c r="AX31" s="969"/>
      <c r="AY31" s="969"/>
      <c r="AZ31" s="1039" t="s">
        <v>589</v>
      </c>
      <c r="BA31" s="1039"/>
      <c r="BB31" s="1039"/>
      <c r="BC31" s="1039"/>
      <c r="BD31" s="1039"/>
      <c r="BE31" s="970" t="s">
        <v>412</v>
      </c>
      <c r="BF31" s="970"/>
      <c r="BG31" s="970"/>
      <c r="BH31" s="970"/>
      <c r="BI31" s="971"/>
      <c r="BJ31" s="230"/>
      <c r="BK31" s="230"/>
      <c r="BL31" s="230"/>
      <c r="BM31" s="230"/>
      <c r="BN31" s="230"/>
      <c r="BO31" s="239"/>
      <c r="BP31" s="239"/>
      <c r="BQ31" s="236">
        <v>25</v>
      </c>
      <c r="BR31" s="237"/>
      <c r="BS31" s="998"/>
      <c r="BT31" s="999"/>
      <c r="BU31" s="999"/>
      <c r="BV31" s="999"/>
      <c r="BW31" s="999"/>
      <c r="BX31" s="999"/>
      <c r="BY31" s="999"/>
      <c r="BZ31" s="999"/>
      <c r="CA31" s="999"/>
      <c r="CB31" s="999"/>
      <c r="CC31" s="999"/>
      <c r="CD31" s="999"/>
      <c r="CE31" s="999"/>
      <c r="CF31" s="999"/>
      <c r="CG31" s="1014"/>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28"/>
    </row>
    <row r="32" spans="1:131" ht="26.25" customHeight="1" x14ac:dyDescent="0.15">
      <c r="A32" s="240">
        <v>5</v>
      </c>
      <c r="B32" s="1028"/>
      <c r="C32" s="1029"/>
      <c r="D32" s="1029"/>
      <c r="E32" s="1029"/>
      <c r="F32" s="1029"/>
      <c r="G32" s="1029"/>
      <c r="H32" s="1029"/>
      <c r="I32" s="1029"/>
      <c r="J32" s="1029"/>
      <c r="K32" s="1029"/>
      <c r="L32" s="1029"/>
      <c r="M32" s="1029"/>
      <c r="N32" s="1029"/>
      <c r="O32" s="1029"/>
      <c r="P32" s="1030"/>
      <c r="Q32" s="1036"/>
      <c r="R32" s="1037"/>
      <c r="S32" s="1037"/>
      <c r="T32" s="1037"/>
      <c r="U32" s="1037"/>
      <c r="V32" s="1037"/>
      <c r="W32" s="1037"/>
      <c r="X32" s="1037"/>
      <c r="Y32" s="1037"/>
      <c r="Z32" s="1037"/>
      <c r="AA32" s="1037"/>
      <c r="AB32" s="1037"/>
      <c r="AC32" s="1037"/>
      <c r="AD32" s="1037"/>
      <c r="AE32" s="1038"/>
      <c r="AF32" s="1033"/>
      <c r="AG32" s="1034"/>
      <c r="AH32" s="1034"/>
      <c r="AI32" s="1034"/>
      <c r="AJ32" s="1035"/>
      <c r="AK32" s="978"/>
      <c r="AL32" s="969"/>
      <c r="AM32" s="969"/>
      <c r="AN32" s="969"/>
      <c r="AO32" s="969"/>
      <c r="AP32" s="969"/>
      <c r="AQ32" s="969"/>
      <c r="AR32" s="969"/>
      <c r="AS32" s="969"/>
      <c r="AT32" s="969"/>
      <c r="AU32" s="969"/>
      <c r="AV32" s="969"/>
      <c r="AW32" s="969"/>
      <c r="AX32" s="969"/>
      <c r="AY32" s="969"/>
      <c r="AZ32" s="1039"/>
      <c r="BA32" s="1039"/>
      <c r="BB32" s="1039"/>
      <c r="BC32" s="1039"/>
      <c r="BD32" s="1039"/>
      <c r="BE32" s="970"/>
      <c r="BF32" s="970"/>
      <c r="BG32" s="970"/>
      <c r="BH32" s="970"/>
      <c r="BI32" s="971"/>
      <c r="BJ32" s="230"/>
      <c r="BK32" s="230"/>
      <c r="BL32" s="230"/>
      <c r="BM32" s="230"/>
      <c r="BN32" s="230"/>
      <c r="BO32" s="239"/>
      <c r="BP32" s="239"/>
      <c r="BQ32" s="236">
        <v>26</v>
      </c>
      <c r="BR32" s="237"/>
      <c r="BS32" s="998"/>
      <c r="BT32" s="999"/>
      <c r="BU32" s="999"/>
      <c r="BV32" s="999"/>
      <c r="BW32" s="999"/>
      <c r="BX32" s="999"/>
      <c r="BY32" s="999"/>
      <c r="BZ32" s="999"/>
      <c r="CA32" s="999"/>
      <c r="CB32" s="999"/>
      <c r="CC32" s="999"/>
      <c r="CD32" s="999"/>
      <c r="CE32" s="999"/>
      <c r="CF32" s="999"/>
      <c r="CG32" s="1014"/>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28"/>
    </row>
    <row r="33" spans="1:131" ht="26.25" customHeight="1" x14ac:dyDescent="0.15">
      <c r="A33" s="240">
        <v>6</v>
      </c>
      <c r="B33" s="1028"/>
      <c r="C33" s="1029"/>
      <c r="D33" s="1029"/>
      <c r="E33" s="1029"/>
      <c r="F33" s="1029"/>
      <c r="G33" s="1029"/>
      <c r="H33" s="1029"/>
      <c r="I33" s="1029"/>
      <c r="J33" s="1029"/>
      <c r="K33" s="1029"/>
      <c r="L33" s="1029"/>
      <c r="M33" s="1029"/>
      <c r="N33" s="1029"/>
      <c r="O33" s="1029"/>
      <c r="P33" s="1030"/>
      <c r="Q33" s="1036"/>
      <c r="R33" s="1037"/>
      <c r="S33" s="1037"/>
      <c r="T33" s="1037"/>
      <c r="U33" s="1037"/>
      <c r="V33" s="1037"/>
      <c r="W33" s="1037"/>
      <c r="X33" s="1037"/>
      <c r="Y33" s="1037"/>
      <c r="Z33" s="1037"/>
      <c r="AA33" s="1037"/>
      <c r="AB33" s="1037"/>
      <c r="AC33" s="1037"/>
      <c r="AD33" s="1037"/>
      <c r="AE33" s="1038"/>
      <c r="AF33" s="1033"/>
      <c r="AG33" s="1034"/>
      <c r="AH33" s="1034"/>
      <c r="AI33" s="1034"/>
      <c r="AJ33" s="1035"/>
      <c r="AK33" s="978"/>
      <c r="AL33" s="969"/>
      <c r="AM33" s="969"/>
      <c r="AN33" s="969"/>
      <c r="AO33" s="969"/>
      <c r="AP33" s="969"/>
      <c r="AQ33" s="969"/>
      <c r="AR33" s="969"/>
      <c r="AS33" s="969"/>
      <c r="AT33" s="969"/>
      <c r="AU33" s="969"/>
      <c r="AV33" s="969"/>
      <c r="AW33" s="969"/>
      <c r="AX33" s="969"/>
      <c r="AY33" s="969"/>
      <c r="AZ33" s="1039"/>
      <c r="BA33" s="1039"/>
      <c r="BB33" s="1039"/>
      <c r="BC33" s="1039"/>
      <c r="BD33" s="1039"/>
      <c r="BE33" s="970"/>
      <c r="BF33" s="970"/>
      <c r="BG33" s="970"/>
      <c r="BH33" s="970"/>
      <c r="BI33" s="971"/>
      <c r="BJ33" s="230"/>
      <c r="BK33" s="230"/>
      <c r="BL33" s="230"/>
      <c r="BM33" s="230"/>
      <c r="BN33" s="230"/>
      <c r="BO33" s="239"/>
      <c r="BP33" s="239"/>
      <c r="BQ33" s="236">
        <v>27</v>
      </c>
      <c r="BR33" s="237"/>
      <c r="BS33" s="998"/>
      <c r="BT33" s="999"/>
      <c r="BU33" s="999"/>
      <c r="BV33" s="999"/>
      <c r="BW33" s="999"/>
      <c r="BX33" s="999"/>
      <c r="BY33" s="999"/>
      <c r="BZ33" s="999"/>
      <c r="CA33" s="999"/>
      <c r="CB33" s="999"/>
      <c r="CC33" s="999"/>
      <c r="CD33" s="999"/>
      <c r="CE33" s="999"/>
      <c r="CF33" s="999"/>
      <c r="CG33" s="1014"/>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28"/>
    </row>
    <row r="34" spans="1:131" ht="26.25" customHeight="1" x14ac:dyDescent="0.15">
      <c r="A34" s="240">
        <v>7</v>
      </c>
      <c r="B34" s="1028"/>
      <c r="C34" s="1029"/>
      <c r="D34" s="1029"/>
      <c r="E34" s="1029"/>
      <c r="F34" s="1029"/>
      <c r="G34" s="1029"/>
      <c r="H34" s="1029"/>
      <c r="I34" s="1029"/>
      <c r="J34" s="1029"/>
      <c r="K34" s="1029"/>
      <c r="L34" s="1029"/>
      <c r="M34" s="1029"/>
      <c r="N34" s="1029"/>
      <c r="O34" s="1029"/>
      <c r="P34" s="1030"/>
      <c r="Q34" s="1036"/>
      <c r="R34" s="1037"/>
      <c r="S34" s="1037"/>
      <c r="T34" s="1037"/>
      <c r="U34" s="1037"/>
      <c r="V34" s="1037"/>
      <c r="W34" s="1037"/>
      <c r="X34" s="1037"/>
      <c r="Y34" s="1037"/>
      <c r="Z34" s="1037"/>
      <c r="AA34" s="1037"/>
      <c r="AB34" s="1037"/>
      <c r="AC34" s="1037"/>
      <c r="AD34" s="1037"/>
      <c r="AE34" s="1038"/>
      <c r="AF34" s="1033"/>
      <c r="AG34" s="1034"/>
      <c r="AH34" s="1034"/>
      <c r="AI34" s="1034"/>
      <c r="AJ34" s="1035"/>
      <c r="AK34" s="978"/>
      <c r="AL34" s="969"/>
      <c r="AM34" s="969"/>
      <c r="AN34" s="969"/>
      <c r="AO34" s="969"/>
      <c r="AP34" s="969"/>
      <c r="AQ34" s="969"/>
      <c r="AR34" s="969"/>
      <c r="AS34" s="969"/>
      <c r="AT34" s="969"/>
      <c r="AU34" s="969"/>
      <c r="AV34" s="969"/>
      <c r="AW34" s="969"/>
      <c r="AX34" s="969"/>
      <c r="AY34" s="969"/>
      <c r="AZ34" s="1039"/>
      <c r="BA34" s="1039"/>
      <c r="BB34" s="1039"/>
      <c r="BC34" s="1039"/>
      <c r="BD34" s="1039"/>
      <c r="BE34" s="970"/>
      <c r="BF34" s="970"/>
      <c r="BG34" s="970"/>
      <c r="BH34" s="970"/>
      <c r="BI34" s="971"/>
      <c r="BJ34" s="230"/>
      <c r="BK34" s="230"/>
      <c r="BL34" s="230"/>
      <c r="BM34" s="230"/>
      <c r="BN34" s="230"/>
      <c r="BO34" s="239"/>
      <c r="BP34" s="239"/>
      <c r="BQ34" s="236">
        <v>28</v>
      </c>
      <c r="BR34" s="237"/>
      <c r="BS34" s="998"/>
      <c r="BT34" s="999"/>
      <c r="BU34" s="999"/>
      <c r="BV34" s="999"/>
      <c r="BW34" s="999"/>
      <c r="BX34" s="999"/>
      <c r="BY34" s="999"/>
      <c r="BZ34" s="999"/>
      <c r="CA34" s="999"/>
      <c r="CB34" s="999"/>
      <c r="CC34" s="999"/>
      <c r="CD34" s="999"/>
      <c r="CE34" s="999"/>
      <c r="CF34" s="999"/>
      <c r="CG34" s="1014"/>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28"/>
    </row>
    <row r="35" spans="1:131" ht="26.25" customHeight="1" x14ac:dyDescent="0.15">
      <c r="A35" s="240">
        <v>8</v>
      </c>
      <c r="B35" s="1028"/>
      <c r="C35" s="1029"/>
      <c r="D35" s="1029"/>
      <c r="E35" s="1029"/>
      <c r="F35" s="1029"/>
      <c r="G35" s="1029"/>
      <c r="H35" s="1029"/>
      <c r="I35" s="1029"/>
      <c r="J35" s="1029"/>
      <c r="K35" s="1029"/>
      <c r="L35" s="1029"/>
      <c r="M35" s="1029"/>
      <c r="N35" s="1029"/>
      <c r="O35" s="1029"/>
      <c r="P35" s="1030"/>
      <c r="Q35" s="1036"/>
      <c r="R35" s="1037"/>
      <c r="S35" s="1037"/>
      <c r="T35" s="1037"/>
      <c r="U35" s="1037"/>
      <c r="V35" s="1037"/>
      <c r="W35" s="1037"/>
      <c r="X35" s="1037"/>
      <c r="Y35" s="1037"/>
      <c r="Z35" s="1037"/>
      <c r="AA35" s="1037"/>
      <c r="AB35" s="1037"/>
      <c r="AC35" s="1037"/>
      <c r="AD35" s="1037"/>
      <c r="AE35" s="1038"/>
      <c r="AF35" s="1033"/>
      <c r="AG35" s="1034"/>
      <c r="AH35" s="1034"/>
      <c r="AI35" s="1034"/>
      <c r="AJ35" s="1035"/>
      <c r="AK35" s="978"/>
      <c r="AL35" s="969"/>
      <c r="AM35" s="969"/>
      <c r="AN35" s="969"/>
      <c r="AO35" s="969"/>
      <c r="AP35" s="969"/>
      <c r="AQ35" s="969"/>
      <c r="AR35" s="969"/>
      <c r="AS35" s="969"/>
      <c r="AT35" s="969"/>
      <c r="AU35" s="969"/>
      <c r="AV35" s="969"/>
      <c r="AW35" s="969"/>
      <c r="AX35" s="969"/>
      <c r="AY35" s="969"/>
      <c r="AZ35" s="1039"/>
      <c r="BA35" s="1039"/>
      <c r="BB35" s="1039"/>
      <c r="BC35" s="1039"/>
      <c r="BD35" s="1039"/>
      <c r="BE35" s="970"/>
      <c r="BF35" s="970"/>
      <c r="BG35" s="970"/>
      <c r="BH35" s="970"/>
      <c r="BI35" s="971"/>
      <c r="BJ35" s="230"/>
      <c r="BK35" s="230"/>
      <c r="BL35" s="230"/>
      <c r="BM35" s="230"/>
      <c r="BN35" s="230"/>
      <c r="BO35" s="239"/>
      <c r="BP35" s="239"/>
      <c r="BQ35" s="236">
        <v>29</v>
      </c>
      <c r="BR35" s="237"/>
      <c r="BS35" s="998"/>
      <c r="BT35" s="999"/>
      <c r="BU35" s="999"/>
      <c r="BV35" s="999"/>
      <c r="BW35" s="999"/>
      <c r="BX35" s="999"/>
      <c r="BY35" s="999"/>
      <c r="BZ35" s="999"/>
      <c r="CA35" s="999"/>
      <c r="CB35" s="999"/>
      <c r="CC35" s="999"/>
      <c r="CD35" s="999"/>
      <c r="CE35" s="999"/>
      <c r="CF35" s="999"/>
      <c r="CG35" s="1014"/>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28"/>
    </row>
    <row r="36" spans="1:131" ht="26.25" customHeight="1" x14ac:dyDescent="0.15">
      <c r="A36" s="240">
        <v>9</v>
      </c>
      <c r="B36" s="1028"/>
      <c r="C36" s="1029"/>
      <c r="D36" s="1029"/>
      <c r="E36" s="1029"/>
      <c r="F36" s="1029"/>
      <c r="G36" s="1029"/>
      <c r="H36" s="1029"/>
      <c r="I36" s="1029"/>
      <c r="J36" s="1029"/>
      <c r="K36" s="1029"/>
      <c r="L36" s="1029"/>
      <c r="M36" s="1029"/>
      <c r="N36" s="1029"/>
      <c r="O36" s="1029"/>
      <c r="P36" s="1030"/>
      <c r="Q36" s="1036"/>
      <c r="R36" s="1037"/>
      <c r="S36" s="1037"/>
      <c r="T36" s="1037"/>
      <c r="U36" s="1037"/>
      <c r="V36" s="1037"/>
      <c r="W36" s="1037"/>
      <c r="X36" s="1037"/>
      <c r="Y36" s="1037"/>
      <c r="Z36" s="1037"/>
      <c r="AA36" s="1037"/>
      <c r="AB36" s="1037"/>
      <c r="AC36" s="1037"/>
      <c r="AD36" s="1037"/>
      <c r="AE36" s="1038"/>
      <c r="AF36" s="1033"/>
      <c r="AG36" s="1034"/>
      <c r="AH36" s="1034"/>
      <c r="AI36" s="1034"/>
      <c r="AJ36" s="1035"/>
      <c r="AK36" s="978"/>
      <c r="AL36" s="969"/>
      <c r="AM36" s="969"/>
      <c r="AN36" s="969"/>
      <c r="AO36" s="969"/>
      <c r="AP36" s="969"/>
      <c r="AQ36" s="969"/>
      <c r="AR36" s="969"/>
      <c r="AS36" s="969"/>
      <c r="AT36" s="969"/>
      <c r="AU36" s="969"/>
      <c r="AV36" s="969"/>
      <c r="AW36" s="969"/>
      <c r="AX36" s="969"/>
      <c r="AY36" s="969"/>
      <c r="AZ36" s="1039"/>
      <c r="BA36" s="1039"/>
      <c r="BB36" s="1039"/>
      <c r="BC36" s="1039"/>
      <c r="BD36" s="1039"/>
      <c r="BE36" s="970"/>
      <c r="BF36" s="970"/>
      <c r="BG36" s="970"/>
      <c r="BH36" s="970"/>
      <c r="BI36" s="971"/>
      <c r="BJ36" s="230"/>
      <c r="BK36" s="230"/>
      <c r="BL36" s="230"/>
      <c r="BM36" s="230"/>
      <c r="BN36" s="230"/>
      <c r="BO36" s="239"/>
      <c r="BP36" s="239"/>
      <c r="BQ36" s="236">
        <v>30</v>
      </c>
      <c r="BR36" s="237"/>
      <c r="BS36" s="998"/>
      <c r="BT36" s="999"/>
      <c r="BU36" s="999"/>
      <c r="BV36" s="999"/>
      <c r="BW36" s="999"/>
      <c r="BX36" s="999"/>
      <c r="BY36" s="999"/>
      <c r="BZ36" s="999"/>
      <c r="CA36" s="999"/>
      <c r="CB36" s="999"/>
      <c r="CC36" s="999"/>
      <c r="CD36" s="999"/>
      <c r="CE36" s="999"/>
      <c r="CF36" s="999"/>
      <c r="CG36" s="1014"/>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28"/>
    </row>
    <row r="37" spans="1:131" ht="26.25" customHeight="1" x14ac:dyDescent="0.15">
      <c r="A37" s="240">
        <v>10</v>
      </c>
      <c r="B37" s="1028"/>
      <c r="C37" s="1029"/>
      <c r="D37" s="1029"/>
      <c r="E37" s="1029"/>
      <c r="F37" s="1029"/>
      <c r="G37" s="1029"/>
      <c r="H37" s="1029"/>
      <c r="I37" s="1029"/>
      <c r="J37" s="1029"/>
      <c r="K37" s="1029"/>
      <c r="L37" s="1029"/>
      <c r="M37" s="1029"/>
      <c r="N37" s="1029"/>
      <c r="O37" s="1029"/>
      <c r="P37" s="1030"/>
      <c r="Q37" s="1036"/>
      <c r="R37" s="1037"/>
      <c r="S37" s="1037"/>
      <c r="T37" s="1037"/>
      <c r="U37" s="1037"/>
      <c r="V37" s="1037"/>
      <c r="W37" s="1037"/>
      <c r="X37" s="1037"/>
      <c r="Y37" s="1037"/>
      <c r="Z37" s="1037"/>
      <c r="AA37" s="1037"/>
      <c r="AB37" s="1037"/>
      <c r="AC37" s="1037"/>
      <c r="AD37" s="1037"/>
      <c r="AE37" s="1038"/>
      <c r="AF37" s="1033"/>
      <c r="AG37" s="1034"/>
      <c r="AH37" s="1034"/>
      <c r="AI37" s="1034"/>
      <c r="AJ37" s="1035"/>
      <c r="AK37" s="978"/>
      <c r="AL37" s="969"/>
      <c r="AM37" s="969"/>
      <c r="AN37" s="969"/>
      <c r="AO37" s="969"/>
      <c r="AP37" s="969"/>
      <c r="AQ37" s="969"/>
      <c r="AR37" s="969"/>
      <c r="AS37" s="969"/>
      <c r="AT37" s="969"/>
      <c r="AU37" s="969"/>
      <c r="AV37" s="969"/>
      <c r="AW37" s="969"/>
      <c r="AX37" s="969"/>
      <c r="AY37" s="969"/>
      <c r="AZ37" s="1039"/>
      <c r="BA37" s="1039"/>
      <c r="BB37" s="1039"/>
      <c r="BC37" s="1039"/>
      <c r="BD37" s="1039"/>
      <c r="BE37" s="970"/>
      <c r="BF37" s="970"/>
      <c r="BG37" s="970"/>
      <c r="BH37" s="970"/>
      <c r="BI37" s="971"/>
      <c r="BJ37" s="230"/>
      <c r="BK37" s="230"/>
      <c r="BL37" s="230"/>
      <c r="BM37" s="230"/>
      <c r="BN37" s="230"/>
      <c r="BO37" s="239"/>
      <c r="BP37" s="239"/>
      <c r="BQ37" s="236">
        <v>31</v>
      </c>
      <c r="BR37" s="237"/>
      <c r="BS37" s="998"/>
      <c r="BT37" s="999"/>
      <c r="BU37" s="999"/>
      <c r="BV37" s="999"/>
      <c r="BW37" s="999"/>
      <c r="BX37" s="999"/>
      <c r="BY37" s="999"/>
      <c r="BZ37" s="999"/>
      <c r="CA37" s="999"/>
      <c r="CB37" s="999"/>
      <c r="CC37" s="999"/>
      <c r="CD37" s="999"/>
      <c r="CE37" s="999"/>
      <c r="CF37" s="999"/>
      <c r="CG37" s="1014"/>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28"/>
    </row>
    <row r="38" spans="1:131" ht="26.25" customHeight="1" x14ac:dyDescent="0.15">
      <c r="A38" s="240">
        <v>11</v>
      </c>
      <c r="B38" s="1028"/>
      <c r="C38" s="1029"/>
      <c r="D38" s="1029"/>
      <c r="E38" s="1029"/>
      <c r="F38" s="1029"/>
      <c r="G38" s="1029"/>
      <c r="H38" s="1029"/>
      <c r="I38" s="1029"/>
      <c r="J38" s="1029"/>
      <c r="K38" s="1029"/>
      <c r="L38" s="1029"/>
      <c r="M38" s="1029"/>
      <c r="N38" s="1029"/>
      <c r="O38" s="1029"/>
      <c r="P38" s="1030"/>
      <c r="Q38" s="1036"/>
      <c r="R38" s="1037"/>
      <c r="S38" s="1037"/>
      <c r="T38" s="1037"/>
      <c r="U38" s="1037"/>
      <c r="V38" s="1037"/>
      <c r="W38" s="1037"/>
      <c r="X38" s="1037"/>
      <c r="Y38" s="1037"/>
      <c r="Z38" s="1037"/>
      <c r="AA38" s="1037"/>
      <c r="AB38" s="1037"/>
      <c r="AC38" s="1037"/>
      <c r="AD38" s="1037"/>
      <c r="AE38" s="1038"/>
      <c r="AF38" s="1033"/>
      <c r="AG38" s="1034"/>
      <c r="AH38" s="1034"/>
      <c r="AI38" s="1034"/>
      <c r="AJ38" s="1035"/>
      <c r="AK38" s="978"/>
      <c r="AL38" s="969"/>
      <c r="AM38" s="969"/>
      <c r="AN38" s="969"/>
      <c r="AO38" s="969"/>
      <c r="AP38" s="969"/>
      <c r="AQ38" s="969"/>
      <c r="AR38" s="969"/>
      <c r="AS38" s="969"/>
      <c r="AT38" s="969"/>
      <c r="AU38" s="969"/>
      <c r="AV38" s="969"/>
      <c r="AW38" s="969"/>
      <c r="AX38" s="969"/>
      <c r="AY38" s="969"/>
      <c r="AZ38" s="1039"/>
      <c r="BA38" s="1039"/>
      <c r="BB38" s="1039"/>
      <c r="BC38" s="1039"/>
      <c r="BD38" s="1039"/>
      <c r="BE38" s="970"/>
      <c r="BF38" s="970"/>
      <c r="BG38" s="970"/>
      <c r="BH38" s="970"/>
      <c r="BI38" s="971"/>
      <c r="BJ38" s="230"/>
      <c r="BK38" s="230"/>
      <c r="BL38" s="230"/>
      <c r="BM38" s="230"/>
      <c r="BN38" s="230"/>
      <c r="BO38" s="239"/>
      <c r="BP38" s="239"/>
      <c r="BQ38" s="236">
        <v>32</v>
      </c>
      <c r="BR38" s="237"/>
      <c r="BS38" s="998"/>
      <c r="BT38" s="999"/>
      <c r="BU38" s="999"/>
      <c r="BV38" s="999"/>
      <c r="BW38" s="999"/>
      <c r="BX38" s="999"/>
      <c r="BY38" s="999"/>
      <c r="BZ38" s="999"/>
      <c r="CA38" s="999"/>
      <c r="CB38" s="999"/>
      <c r="CC38" s="999"/>
      <c r="CD38" s="999"/>
      <c r="CE38" s="999"/>
      <c r="CF38" s="999"/>
      <c r="CG38" s="1014"/>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28"/>
    </row>
    <row r="39" spans="1:131" ht="26.25" customHeight="1" x14ac:dyDescent="0.15">
      <c r="A39" s="240">
        <v>12</v>
      </c>
      <c r="B39" s="1028"/>
      <c r="C39" s="1029"/>
      <c r="D39" s="1029"/>
      <c r="E39" s="1029"/>
      <c r="F39" s="1029"/>
      <c r="G39" s="1029"/>
      <c r="H39" s="1029"/>
      <c r="I39" s="1029"/>
      <c r="J39" s="1029"/>
      <c r="K39" s="1029"/>
      <c r="L39" s="1029"/>
      <c r="M39" s="1029"/>
      <c r="N39" s="1029"/>
      <c r="O39" s="1029"/>
      <c r="P39" s="1030"/>
      <c r="Q39" s="1036"/>
      <c r="R39" s="1037"/>
      <c r="S39" s="1037"/>
      <c r="T39" s="1037"/>
      <c r="U39" s="1037"/>
      <c r="V39" s="1037"/>
      <c r="W39" s="1037"/>
      <c r="X39" s="1037"/>
      <c r="Y39" s="1037"/>
      <c r="Z39" s="1037"/>
      <c r="AA39" s="1037"/>
      <c r="AB39" s="1037"/>
      <c r="AC39" s="1037"/>
      <c r="AD39" s="1037"/>
      <c r="AE39" s="1038"/>
      <c r="AF39" s="1033"/>
      <c r="AG39" s="1034"/>
      <c r="AH39" s="1034"/>
      <c r="AI39" s="1034"/>
      <c r="AJ39" s="1035"/>
      <c r="AK39" s="978"/>
      <c r="AL39" s="969"/>
      <c r="AM39" s="969"/>
      <c r="AN39" s="969"/>
      <c r="AO39" s="969"/>
      <c r="AP39" s="969"/>
      <c r="AQ39" s="969"/>
      <c r="AR39" s="969"/>
      <c r="AS39" s="969"/>
      <c r="AT39" s="969"/>
      <c r="AU39" s="969"/>
      <c r="AV39" s="969"/>
      <c r="AW39" s="969"/>
      <c r="AX39" s="969"/>
      <c r="AY39" s="969"/>
      <c r="AZ39" s="1039"/>
      <c r="BA39" s="1039"/>
      <c r="BB39" s="1039"/>
      <c r="BC39" s="1039"/>
      <c r="BD39" s="1039"/>
      <c r="BE39" s="970"/>
      <c r="BF39" s="970"/>
      <c r="BG39" s="970"/>
      <c r="BH39" s="970"/>
      <c r="BI39" s="971"/>
      <c r="BJ39" s="230"/>
      <c r="BK39" s="230"/>
      <c r="BL39" s="230"/>
      <c r="BM39" s="230"/>
      <c r="BN39" s="230"/>
      <c r="BO39" s="239"/>
      <c r="BP39" s="239"/>
      <c r="BQ39" s="236">
        <v>33</v>
      </c>
      <c r="BR39" s="237"/>
      <c r="BS39" s="998"/>
      <c r="BT39" s="999"/>
      <c r="BU39" s="999"/>
      <c r="BV39" s="999"/>
      <c r="BW39" s="999"/>
      <c r="BX39" s="999"/>
      <c r="BY39" s="999"/>
      <c r="BZ39" s="999"/>
      <c r="CA39" s="999"/>
      <c r="CB39" s="999"/>
      <c r="CC39" s="999"/>
      <c r="CD39" s="999"/>
      <c r="CE39" s="999"/>
      <c r="CF39" s="999"/>
      <c r="CG39" s="1014"/>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28"/>
    </row>
    <row r="40" spans="1:131" ht="26.25" customHeight="1" x14ac:dyDescent="0.15">
      <c r="A40" s="236">
        <v>13</v>
      </c>
      <c r="B40" s="1028"/>
      <c r="C40" s="1029"/>
      <c r="D40" s="1029"/>
      <c r="E40" s="1029"/>
      <c r="F40" s="1029"/>
      <c r="G40" s="1029"/>
      <c r="H40" s="1029"/>
      <c r="I40" s="1029"/>
      <c r="J40" s="1029"/>
      <c r="K40" s="1029"/>
      <c r="L40" s="1029"/>
      <c r="M40" s="1029"/>
      <c r="N40" s="1029"/>
      <c r="O40" s="1029"/>
      <c r="P40" s="1030"/>
      <c r="Q40" s="1036"/>
      <c r="R40" s="1037"/>
      <c r="S40" s="1037"/>
      <c r="T40" s="1037"/>
      <c r="U40" s="1037"/>
      <c r="V40" s="1037"/>
      <c r="W40" s="1037"/>
      <c r="X40" s="1037"/>
      <c r="Y40" s="1037"/>
      <c r="Z40" s="1037"/>
      <c r="AA40" s="1037"/>
      <c r="AB40" s="1037"/>
      <c r="AC40" s="1037"/>
      <c r="AD40" s="1037"/>
      <c r="AE40" s="1038"/>
      <c r="AF40" s="1033"/>
      <c r="AG40" s="1034"/>
      <c r="AH40" s="1034"/>
      <c r="AI40" s="1034"/>
      <c r="AJ40" s="1035"/>
      <c r="AK40" s="978"/>
      <c r="AL40" s="969"/>
      <c r="AM40" s="969"/>
      <c r="AN40" s="969"/>
      <c r="AO40" s="969"/>
      <c r="AP40" s="969"/>
      <c r="AQ40" s="969"/>
      <c r="AR40" s="969"/>
      <c r="AS40" s="969"/>
      <c r="AT40" s="969"/>
      <c r="AU40" s="969"/>
      <c r="AV40" s="969"/>
      <c r="AW40" s="969"/>
      <c r="AX40" s="969"/>
      <c r="AY40" s="969"/>
      <c r="AZ40" s="1039"/>
      <c r="BA40" s="1039"/>
      <c r="BB40" s="1039"/>
      <c r="BC40" s="1039"/>
      <c r="BD40" s="1039"/>
      <c r="BE40" s="970"/>
      <c r="BF40" s="970"/>
      <c r="BG40" s="970"/>
      <c r="BH40" s="970"/>
      <c r="BI40" s="971"/>
      <c r="BJ40" s="230"/>
      <c r="BK40" s="230"/>
      <c r="BL40" s="230"/>
      <c r="BM40" s="230"/>
      <c r="BN40" s="230"/>
      <c r="BO40" s="239"/>
      <c r="BP40" s="239"/>
      <c r="BQ40" s="236">
        <v>34</v>
      </c>
      <c r="BR40" s="237"/>
      <c r="BS40" s="998"/>
      <c r="BT40" s="999"/>
      <c r="BU40" s="999"/>
      <c r="BV40" s="999"/>
      <c r="BW40" s="999"/>
      <c r="BX40" s="999"/>
      <c r="BY40" s="999"/>
      <c r="BZ40" s="999"/>
      <c r="CA40" s="999"/>
      <c r="CB40" s="999"/>
      <c r="CC40" s="999"/>
      <c r="CD40" s="999"/>
      <c r="CE40" s="999"/>
      <c r="CF40" s="999"/>
      <c r="CG40" s="1014"/>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28"/>
    </row>
    <row r="41" spans="1:131" ht="26.25" customHeight="1" x14ac:dyDescent="0.15">
      <c r="A41" s="236">
        <v>14</v>
      </c>
      <c r="B41" s="1028"/>
      <c r="C41" s="1029"/>
      <c r="D41" s="1029"/>
      <c r="E41" s="1029"/>
      <c r="F41" s="1029"/>
      <c r="G41" s="1029"/>
      <c r="H41" s="1029"/>
      <c r="I41" s="1029"/>
      <c r="J41" s="1029"/>
      <c r="K41" s="1029"/>
      <c r="L41" s="1029"/>
      <c r="M41" s="1029"/>
      <c r="N41" s="1029"/>
      <c r="O41" s="1029"/>
      <c r="P41" s="1030"/>
      <c r="Q41" s="1036"/>
      <c r="R41" s="1037"/>
      <c r="S41" s="1037"/>
      <c r="T41" s="1037"/>
      <c r="U41" s="1037"/>
      <c r="V41" s="1037"/>
      <c r="W41" s="1037"/>
      <c r="X41" s="1037"/>
      <c r="Y41" s="1037"/>
      <c r="Z41" s="1037"/>
      <c r="AA41" s="1037"/>
      <c r="AB41" s="1037"/>
      <c r="AC41" s="1037"/>
      <c r="AD41" s="1037"/>
      <c r="AE41" s="1038"/>
      <c r="AF41" s="1033"/>
      <c r="AG41" s="1034"/>
      <c r="AH41" s="1034"/>
      <c r="AI41" s="1034"/>
      <c r="AJ41" s="1035"/>
      <c r="AK41" s="978"/>
      <c r="AL41" s="969"/>
      <c r="AM41" s="969"/>
      <c r="AN41" s="969"/>
      <c r="AO41" s="969"/>
      <c r="AP41" s="969"/>
      <c r="AQ41" s="969"/>
      <c r="AR41" s="969"/>
      <c r="AS41" s="969"/>
      <c r="AT41" s="969"/>
      <c r="AU41" s="969"/>
      <c r="AV41" s="969"/>
      <c r="AW41" s="969"/>
      <c r="AX41" s="969"/>
      <c r="AY41" s="969"/>
      <c r="AZ41" s="1039"/>
      <c r="BA41" s="1039"/>
      <c r="BB41" s="1039"/>
      <c r="BC41" s="1039"/>
      <c r="BD41" s="1039"/>
      <c r="BE41" s="970"/>
      <c r="BF41" s="970"/>
      <c r="BG41" s="970"/>
      <c r="BH41" s="970"/>
      <c r="BI41" s="971"/>
      <c r="BJ41" s="230"/>
      <c r="BK41" s="230"/>
      <c r="BL41" s="230"/>
      <c r="BM41" s="230"/>
      <c r="BN41" s="230"/>
      <c r="BO41" s="239"/>
      <c r="BP41" s="239"/>
      <c r="BQ41" s="236">
        <v>35</v>
      </c>
      <c r="BR41" s="237"/>
      <c r="BS41" s="998"/>
      <c r="BT41" s="999"/>
      <c r="BU41" s="999"/>
      <c r="BV41" s="999"/>
      <c r="BW41" s="999"/>
      <c r="BX41" s="999"/>
      <c r="BY41" s="999"/>
      <c r="BZ41" s="999"/>
      <c r="CA41" s="999"/>
      <c r="CB41" s="999"/>
      <c r="CC41" s="999"/>
      <c r="CD41" s="999"/>
      <c r="CE41" s="999"/>
      <c r="CF41" s="999"/>
      <c r="CG41" s="1014"/>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28"/>
    </row>
    <row r="42" spans="1:131" ht="26.25" customHeight="1" x14ac:dyDescent="0.15">
      <c r="A42" s="236">
        <v>15</v>
      </c>
      <c r="B42" s="1028"/>
      <c r="C42" s="1029"/>
      <c r="D42" s="1029"/>
      <c r="E42" s="1029"/>
      <c r="F42" s="1029"/>
      <c r="G42" s="1029"/>
      <c r="H42" s="1029"/>
      <c r="I42" s="1029"/>
      <c r="J42" s="1029"/>
      <c r="K42" s="1029"/>
      <c r="L42" s="1029"/>
      <c r="M42" s="1029"/>
      <c r="N42" s="1029"/>
      <c r="O42" s="1029"/>
      <c r="P42" s="1030"/>
      <c r="Q42" s="1036"/>
      <c r="R42" s="1037"/>
      <c r="S42" s="1037"/>
      <c r="T42" s="1037"/>
      <c r="U42" s="1037"/>
      <c r="V42" s="1037"/>
      <c r="W42" s="1037"/>
      <c r="X42" s="1037"/>
      <c r="Y42" s="1037"/>
      <c r="Z42" s="1037"/>
      <c r="AA42" s="1037"/>
      <c r="AB42" s="1037"/>
      <c r="AC42" s="1037"/>
      <c r="AD42" s="1037"/>
      <c r="AE42" s="1038"/>
      <c r="AF42" s="1033"/>
      <c r="AG42" s="1034"/>
      <c r="AH42" s="1034"/>
      <c r="AI42" s="1034"/>
      <c r="AJ42" s="1035"/>
      <c r="AK42" s="978"/>
      <c r="AL42" s="969"/>
      <c r="AM42" s="969"/>
      <c r="AN42" s="969"/>
      <c r="AO42" s="969"/>
      <c r="AP42" s="969"/>
      <c r="AQ42" s="969"/>
      <c r="AR42" s="969"/>
      <c r="AS42" s="969"/>
      <c r="AT42" s="969"/>
      <c r="AU42" s="969"/>
      <c r="AV42" s="969"/>
      <c r="AW42" s="969"/>
      <c r="AX42" s="969"/>
      <c r="AY42" s="969"/>
      <c r="AZ42" s="1039"/>
      <c r="BA42" s="1039"/>
      <c r="BB42" s="1039"/>
      <c r="BC42" s="1039"/>
      <c r="BD42" s="1039"/>
      <c r="BE42" s="970"/>
      <c r="BF42" s="970"/>
      <c r="BG42" s="970"/>
      <c r="BH42" s="970"/>
      <c r="BI42" s="971"/>
      <c r="BJ42" s="230"/>
      <c r="BK42" s="230"/>
      <c r="BL42" s="230"/>
      <c r="BM42" s="230"/>
      <c r="BN42" s="230"/>
      <c r="BO42" s="239"/>
      <c r="BP42" s="239"/>
      <c r="BQ42" s="236">
        <v>36</v>
      </c>
      <c r="BR42" s="237"/>
      <c r="BS42" s="998"/>
      <c r="BT42" s="999"/>
      <c r="BU42" s="999"/>
      <c r="BV42" s="999"/>
      <c r="BW42" s="999"/>
      <c r="BX42" s="999"/>
      <c r="BY42" s="999"/>
      <c r="BZ42" s="999"/>
      <c r="CA42" s="999"/>
      <c r="CB42" s="999"/>
      <c r="CC42" s="999"/>
      <c r="CD42" s="999"/>
      <c r="CE42" s="999"/>
      <c r="CF42" s="999"/>
      <c r="CG42" s="1014"/>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28"/>
    </row>
    <row r="43" spans="1:131" ht="26.25" customHeight="1" x14ac:dyDescent="0.15">
      <c r="A43" s="236">
        <v>16</v>
      </c>
      <c r="B43" s="1028"/>
      <c r="C43" s="1029"/>
      <c r="D43" s="1029"/>
      <c r="E43" s="1029"/>
      <c r="F43" s="1029"/>
      <c r="G43" s="1029"/>
      <c r="H43" s="1029"/>
      <c r="I43" s="1029"/>
      <c r="J43" s="1029"/>
      <c r="K43" s="1029"/>
      <c r="L43" s="1029"/>
      <c r="M43" s="1029"/>
      <c r="N43" s="1029"/>
      <c r="O43" s="1029"/>
      <c r="P43" s="1030"/>
      <c r="Q43" s="1036"/>
      <c r="R43" s="1037"/>
      <c r="S43" s="1037"/>
      <c r="T43" s="1037"/>
      <c r="U43" s="1037"/>
      <c r="V43" s="1037"/>
      <c r="W43" s="1037"/>
      <c r="X43" s="1037"/>
      <c r="Y43" s="1037"/>
      <c r="Z43" s="1037"/>
      <c r="AA43" s="1037"/>
      <c r="AB43" s="1037"/>
      <c r="AC43" s="1037"/>
      <c r="AD43" s="1037"/>
      <c r="AE43" s="1038"/>
      <c r="AF43" s="1033"/>
      <c r="AG43" s="1034"/>
      <c r="AH43" s="1034"/>
      <c r="AI43" s="1034"/>
      <c r="AJ43" s="1035"/>
      <c r="AK43" s="978"/>
      <c r="AL43" s="969"/>
      <c r="AM43" s="969"/>
      <c r="AN43" s="969"/>
      <c r="AO43" s="969"/>
      <c r="AP43" s="969"/>
      <c r="AQ43" s="969"/>
      <c r="AR43" s="969"/>
      <c r="AS43" s="969"/>
      <c r="AT43" s="969"/>
      <c r="AU43" s="969"/>
      <c r="AV43" s="969"/>
      <c r="AW43" s="969"/>
      <c r="AX43" s="969"/>
      <c r="AY43" s="969"/>
      <c r="AZ43" s="1039"/>
      <c r="BA43" s="1039"/>
      <c r="BB43" s="1039"/>
      <c r="BC43" s="1039"/>
      <c r="BD43" s="1039"/>
      <c r="BE43" s="970"/>
      <c r="BF43" s="970"/>
      <c r="BG43" s="970"/>
      <c r="BH43" s="970"/>
      <c r="BI43" s="971"/>
      <c r="BJ43" s="230"/>
      <c r="BK43" s="230"/>
      <c r="BL43" s="230"/>
      <c r="BM43" s="230"/>
      <c r="BN43" s="230"/>
      <c r="BO43" s="239"/>
      <c r="BP43" s="239"/>
      <c r="BQ43" s="236">
        <v>37</v>
      </c>
      <c r="BR43" s="237"/>
      <c r="BS43" s="998"/>
      <c r="BT43" s="999"/>
      <c r="BU43" s="999"/>
      <c r="BV43" s="999"/>
      <c r="BW43" s="999"/>
      <c r="BX43" s="999"/>
      <c r="BY43" s="999"/>
      <c r="BZ43" s="999"/>
      <c r="CA43" s="999"/>
      <c r="CB43" s="999"/>
      <c r="CC43" s="999"/>
      <c r="CD43" s="999"/>
      <c r="CE43" s="999"/>
      <c r="CF43" s="999"/>
      <c r="CG43" s="1014"/>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28"/>
    </row>
    <row r="44" spans="1:131" ht="26.25" customHeight="1" x14ac:dyDescent="0.15">
      <c r="A44" s="236">
        <v>17</v>
      </c>
      <c r="B44" s="1028"/>
      <c r="C44" s="1029"/>
      <c r="D44" s="1029"/>
      <c r="E44" s="1029"/>
      <c r="F44" s="1029"/>
      <c r="G44" s="1029"/>
      <c r="H44" s="1029"/>
      <c r="I44" s="1029"/>
      <c r="J44" s="1029"/>
      <c r="K44" s="1029"/>
      <c r="L44" s="1029"/>
      <c r="M44" s="1029"/>
      <c r="N44" s="1029"/>
      <c r="O44" s="1029"/>
      <c r="P44" s="1030"/>
      <c r="Q44" s="1036"/>
      <c r="R44" s="1037"/>
      <c r="S44" s="1037"/>
      <c r="T44" s="1037"/>
      <c r="U44" s="1037"/>
      <c r="V44" s="1037"/>
      <c r="W44" s="1037"/>
      <c r="X44" s="1037"/>
      <c r="Y44" s="1037"/>
      <c r="Z44" s="1037"/>
      <c r="AA44" s="1037"/>
      <c r="AB44" s="1037"/>
      <c r="AC44" s="1037"/>
      <c r="AD44" s="1037"/>
      <c r="AE44" s="1038"/>
      <c r="AF44" s="1033"/>
      <c r="AG44" s="1034"/>
      <c r="AH44" s="1034"/>
      <c r="AI44" s="1034"/>
      <c r="AJ44" s="1035"/>
      <c r="AK44" s="978"/>
      <c r="AL44" s="969"/>
      <c r="AM44" s="969"/>
      <c r="AN44" s="969"/>
      <c r="AO44" s="969"/>
      <c r="AP44" s="969"/>
      <c r="AQ44" s="969"/>
      <c r="AR44" s="969"/>
      <c r="AS44" s="969"/>
      <c r="AT44" s="969"/>
      <c r="AU44" s="969"/>
      <c r="AV44" s="969"/>
      <c r="AW44" s="969"/>
      <c r="AX44" s="969"/>
      <c r="AY44" s="969"/>
      <c r="AZ44" s="1039"/>
      <c r="BA44" s="1039"/>
      <c r="BB44" s="1039"/>
      <c r="BC44" s="1039"/>
      <c r="BD44" s="1039"/>
      <c r="BE44" s="970"/>
      <c r="BF44" s="970"/>
      <c r="BG44" s="970"/>
      <c r="BH44" s="970"/>
      <c r="BI44" s="971"/>
      <c r="BJ44" s="230"/>
      <c r="BK44" s="230"/>
      <c r="BL44" s="230"/>
      <c r="BM44" s="230"/>
      <c r="BN44" s="230"/>
      <c r="BO44" s="239"/>
      <c r="BP44" s="239"/>
      <c r="BQ44" s="236">
        <v>38</v>
      </c>
      <c r="BR44" s="237"/>
      <c r="BS44" s="998"/>
      <c r="BT44" s="999"/>
      <c r="BU44" s="999"/>
      <c r="BV44" s="999"/>
      <c r="BW44" s="999"/>
      <c r="BX44" s="999"/>
      <c r="BY44" s="999"/>
      <c r="BZ44" s="999"/>
      <c r="CA44" s="999"/>
      <c r="CB44" s="999"/>
      <c r="CC44" s="999"/>
      <c r="CD44" s="999"/>
      <c r="CE44" s="999"/>
      <c r="CF44" s="999"/>
      <c r="CG44" s="1014"/>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28"/>
    </row>
    <row r="45" spans="1:131" ht="26.25" customHeight="1" x14ac:dyDescent="0.15">
      <c r="A45" s="236">
        <v>18</v>
      </c>
      <c r="B45" s="1028"/>
      <c r="C45" s="1029"/>
      <c r="D45" s="1029"/>
      <c r="E45" s="1029"/>
      <c r="F45" s="1029"/>
      <c r="G45" s="1029"/>
      <c r="H45" s="1029"/>
      <c r="I45" s="1029"/>
      <c r="J45" s="1029"/>
      <c r="K45" s="1029"/>
      <c r="L45" s="1029"/>
      <c r="M45" s="1029"/>
      <c r="N45" s="1029"/>
      <c r="O45" s="1029"/>
      <c r="P45" s="1030"/>
      <c r="Q45" s="1036"/>
      <c r="R45" s="1037"/>
      <c r="S45" s="1037"/>
      <c r="T45" s="1037"/>
      <c r="U45" s="1037"/>
      <c r="V45" s="1037"/>
      <c r="W45" s="1037"/>
      <c r="X45" s="1037"/>
      <c r="Y45" s="1037"/>
      <c r="Z45" s="1037"/>
      <c r="AA45" s="1037"/>
      <c r="AB45" s="1037"/>
      <c r="AC45" s="1037"/>
      <c r="AD45" s="1037"/>
      <c r="AE45" s="1038"/>
      <c r="AF45" s="1033"/>
      <c r="AG45" s="1034"/>
      <c r="AH45" s="1034"/>
      <c r="AI45" s="1034"/>
      <c r="AJ45" s="1035"/>
      <c r="AK45" s="978"/>
      <c r="AL45" s="969"/>
      <c r="AM45" s="969"/>
      <c r="AN45" s="969"/>
      <c r="AO45" s="969"/>
      <c r="AP45" s="969"/>
      <c r="AQ45" s="969"/>
      <c r="AR45" s="969"/>
      <c r="AS45" s="969"/>
      <c r="AT45" s="969"/>
      <c r="AU45" s="969"/>
      <c r="AV45" s="969"/>
      <c r="AW45" s="969"/>
      <c r="AX45" s="969"/>
      <c r="AY45" s="969"/>
      <c r="AZ45" s="1039"/>
      <c r="BA45" s="1039"/>
      <c r="BB45" s="1039"/>
      <c r="BC45" s="1039"/>
      <c r="BD45" s="1039"/>
      <c r="BE45" s="970"/>
      <c r="BF45" s="970"/>
      <c r="BG45" s="970"/>
      <c r="BH45" s="970"/>
      <c r="BI45" s="971"/>
      <c r="BJ45" s="230"/>
      <c r="BK45" s="230"/>
      <c r="BL45" s="230"/>
      <c r="BM45" s="230"/>
      <c r="BN45" s="230"/>
      <c r="BO45" s="239"/>
      <c r="BP45" s="239"/>
      <c r="BQ45" s="236">
        <v>39</v>
      </c>
      <c r="BR45" s="237"/>
      <c r="BS45" s="998"/>
      <c r="BT45" s="999"/>
      <c r="BU45" s="999"/>
      <c r="BV45" s="999"/>
      <c r="BW45" s="999"/>
      <c r="BX45" s="999"/>
      <c r="BY45" s="999"/>
      <c r="BZ45" s="999"/>
      <c r="CA45" s="999"/>
      <c r="CB45" s="999"/>
      <c r="CC45" s="999"/>
      <c r="CD45" s="999"/>
      <c r="CE45" s="999"/>
      <c r="CF45" s="999"/>
      <c r="CG45" s="1014"/>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28"/>
    </row>
    <row r="46" spans="1:131" ht="26.25" customHeight="1" x14ac:dyDescent="0.15">
      <c r="A46" s="236">
        <v>19</v>
      </c>
      <c r="B46" s="1028"/>
      <c r="C46" s="1029"/>
      <c r="D46" s="1029"/>
      <c r="E46" s="1029"/>
      <c r="F46" s="1029"/>
      <c r="G46" s="1029"/>
      <c r="H46" s="1029"/>
      <c r="I46" s="1029"/>
      <c r="J46" s="1029"/>
      <c r="K46" s="1029"/>
      <c r="L46" s="1029"/>
      <c r="M46" s="1029"/>
      <c r="N46" s="1029"/>
      <c r="O46" s="1029"/>
      <c r="P46" s="1030"/>
      <c r="Q46" s="1036"/>
      <c r="R46" s="1037"/>
      <c r="S46" s="1037"/>
      <c r="T46" s="1037"/>
      <c r="U46" s="1037"/>
      <c r="V46" s="1037"/>
      <c r="W46" s="1037"/>
      <c r="X46" s="1037"/>
      <c r="Y46" s="1037"/>
      <c r="Z46" s="1037"/>
      <c r="AA46" s="1037"/>
      <c r="AB46" s="1037"/>
      <c r="AC46" s="1037"/>
      <c r="AD46" s="1037"/>
      <c r="AE46" s="1038"/>
      <c r="AF46" s="1033"/>
      <c r="AG46" s="1034"/>
      <c r="AH46" s="1034"/>
      <c r="AI46" s="1034"/>
      <c r="AJ46" s="1035"/>
      <c r="AK46" s="978"/>
      <c r="AL46" s="969"/>
      <c r="AM46" s="969"/>
      <c r="AN46" s="969"/>
      <c r="AO46" s="969"/>
      <c r="AP46" s="969"/>
      <c r="AQ46" s="969"/>
      <c r="AR46" s="969"/>
      <c r="AS46" s="969"/>
      <c r="AT46" s="969"/>
      <c r="AU46" s="969"/>
      <c r="AV46" s="969"/>
      <c r="AW46" s="969"/>
      <c r="AX46" s="969"/>
      <c r="AY46" s="969"/>
      <c r="AZ46" s="1039"/>
      <c r="BA46" s="1039"/>
      <c r="BB46" s="1039"/>
      <c r="BC46" s="1039"/>
      <c r="BD46" s="1039"/>
      <c r="BE46" s="970"/>
      <c r="BF46" s="970"/>
      <c r="BG46" s="970"/>
      <c r="BH46" s="970"/>
      <c r="BI46" s="971"/>
      <c r="BJ46" s="230"/>
      <c r="BK46" s="230"/>
      <c r="BL46" s="230"/>
      <c r="BM46" s="230"/>
      <c r="BN46" s="230"/>
      <c r="BO46" s="239"/>
      <c r="BP46" s="239"/>
      <c r="BQ46" s="236">
        <v>40</v>
      </c>
      <c r="BR46" s="237"/>
      <c r="BS46" s="998"/>
      <c r="BT46" s="999"/>
      <c r="BU46" s="999"/>
      <c r="BV46" s="999"/>
      <c r="BW46" s="999"/>
      <c r="BX46" s="999"/>
      <c r="BY46" s="999"/>
      <c r="BZ46" s="999"/>
      <c r="CA46" s="999"/>
      <c r="CB46" s="999"/>
      <c r="CC46" s="999"/>
      <c r="CD46" s="999"/>
      <c r="CE46" s="999"/>
      <c r="CF46" s="999"/>
      <c r="CG46" s="1014"/>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28"/>
    </row>
    <row r="47" spans="1:131" ht="26.25" customHeight="1" x14ac:dyDescent="0.15">
      <c r="A47" s="236">
        <v>20</v>
      </c>
      <c r="B47" s="1028"/>
      <c r="C47" s="1029"/>
      <c r="D47" s="1029"/>
      <c r="E47" s="1029"/>
      <c r="F47" s="1029"/>
      <c r="G47" s="1029"/>
      <c r="H47" s="1029"/>
      <c r="I47" s="1029"/>
      <c r="J47" s="1029"/>
      <c r="K47" s="1029"/>
      <c r="L47" s="1029"/>
      <c r="M47" s="1029"/>
      <c r="N47" s="1029"/>
      <c r="O47" s="1029"/>
      <c r="P47" s="1030"/>
      <c r="Q47" s="1036"/>
      <c r="R47" s="1037"/>
      <c r="S47" s="1037"/>
      <c r="T47" s="1037"/>
      <c r="U47" s="1037"/>
      <c r="V47" s="1037"/>
      <c r="W47" s="1037"/>
      <c r="X47" s="1037"/>
      <c r="Y47" s="1037"/>
      <c r="Z47" s="1037"/>
      <c r="AA47" s="1037"/>
      <c r="AB47" s="1037"/>
      <c r="AC47" s="1037"/>
      <c r="AD47" s="1037"/>
      <c r="AE47" s="1038"/>
      <c r="AF47" s="1033"/>
      <c r="AG47" s="1034"/>
      <c r="AH47" s="1034"/>
      <c r="AI47" s="1034"/>
      <c r="AJ47" s="1035"/>
      <c r="AK47" s="978"/>
      <c r="AL47" s="969"/>
      <c r="AM47" s="969"/>
      <c r="AN47" s="969"/>
      <c r="AO47" s="969"/>
      <c r="AP47" s="969"/>
      <c r="AQ47" s="969"/>
      <c r="AR47" s="969"/>
      <c r="AS47" s="969"/>
      <c r="AT47" s="969"/>
      <c r="AU47" s="969"/>
      <c r="AV47" s="969"/>
      <c r="AW47" s="969"/>
      <c r="AX47" s="969"/>
      <c r="AY47" s="969"/>
      <c r="AZ47" s="1039"/>
      <c r="BA47" s="1039"/>
      <c r="BB47" s="1039"/>
      <c r="BC47" s="1039"/>
      <c r="BD47" s="1039"/>
      <c r="BE47" s="970"/>
      <c r="BF47" s="970"/>
      <c r="BG47" s="970"/>
      <c r="BH47" s="970"/>
      <c r="BI47" s="971"/>
      <c r="BJ47" s="230"/>
      <c r="BK47" s="230"/>
      <c r="BL47" s="230"/>
      <c r="BM47" s="230"/>
      <c r="BN47" s="230"/>
      <c r="BO47" s="239"/>
      <c r="BP47" s="239"/>
      <c r="BQ47" s="236">
        <v>41</v>
      </c>
      <c r="BR47" s="237"/>
      <c r="BS47" s="998"/>
      <c r="BT47" s="999"/>
      <c r="BU47" s="999"/>
      <c r="BV47" s="999"/>
      <c r="BW47" s="999"/>
      <c r="BX47" s="999"/>
      <c r="BY47" s="999"/>
      <c r="BZ47" s="999"/>
      <c r="CA47" s="999"/>
      <c r="CB47" s="999"/>
      <c r="CC47" s="999"/>
      <c r="CD47" s="999"/>
      <c r="CE47" s="999"/>
      <c r="CF47" s="999"/>
      <c r="CG47" s="1014"/>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28"/>
    </row>
    <row r="48" spans="1:131" ht="26.25" customHeight="1" x14ac:dyDescent="0.15">
      <c r="A48" s="236">
        <v>21</v>
      </c>
      <c r="B48" s="1028"/>
      <c r="C48" s="1029"/>
      <c r="D48" s="1029"/>
      <c r="E48" s="1029"/>
      <c r="F48" s="1029"/>
      <c r="G48" s="1029"/>
      <c r="H48" s="1029"/>
      <c r="I48" s="1029"/>
      <c r="J48" s="1029"/>
      <c r="K48" s="1029"/>
      <c r="L48" s="1029"/>
      <c r="M48" s="1029"/>
      <c r="N48" s="1029"/>
      <c r="O48" s="1029"/>
      <c r="P48" s="1030"/>
      <c r="Q48" s="1036"/>
      <c r="R48" s="1037"/>
      <c r="S48" s="1037"/>
      <c r="T48" s="1037"/>
      <c r="U48" s="1037"/>
      <c r="V48" s="1037"/>
      <c r="W48" s="1037"/>
      <c r="X48" s="1037"/>
      <c r="Y48" s="1037"/>
      <c r="Z48" s="1037"/>
      <c r="AA48" s="1037"/>
      <c r="AB48" s="1037"/>
      <c r="AC48" s="1037"/>
      <c r="AD48" s="1037"/>
      <c r="AE48" s="1038"/>
      <c r="AF48" s="1033"/>
      <c r="AG48" s="1034"/>
      <c r="AH48" s="1034"/>
      <c r="AI48" s="1034"/>
      <c r="AJ48" s="1035"/>
      <c r="AK48" s="978"/>
      <c r="AL48" s="969"/>
      <c r="AM48" s="969"/>
      <c r="AN48" s="969"/>
      <c r="AO48" s="969"/>
      <c r="AP48" s="969"/>
      <c r="AQ48" s="969"/>
      <c r="AR48" s="969"/>
      <c r="AS48" s="969"/>
      <c r="AT48" s="969"/>
      <c r="AU48" s="969"/>
      <c r="AV48" s="969"/>
      <c r="AW48" s="969"/>
      <c r="AX48" s="969"/>
      <c r="AY48" s="969"/>
      <c r="AZ48" s="1039"/>
      <c r="BA48" s="1039"/>
      <c r="BB48" s="1039"/>
      <c r="BC48" s="1039"/>
      <c r="BD48" s="1039"/>
      <c r="BE48" s="970"/>
      <c r="BF48" s="970"/>
      <c r="BG48" s="970"/>
      <c r="BH48" s="970"/>
      <c r="BI48" s="971"/>
      <c r="BJ48" s="230"/>
      <c r="BK48" s="230"/>
      <c r="BL48" s="230"/>
      <c r="BM48" s="230"/>
      <c r="BN48" s="230"/>
      <c r="BO48" s="239"/>
      <c r="BP48" s="239"/>
      <c r="BQ48" s="236">
        <v>42</v>
      </c>
      <c r="BR48" s="237"/>
      <c r="BS48" s="998"/>
      <c r="BT48" s="999"/>
      <c r="BU48" s="999"/>
      <c r="BV48" s="999"/>
      <c r="BW48" s="999"/>
      <c r="BX48" s="999"/>
      <c r="BY48" s="999"/>
      <c r="BZ48" s="999"/>
      <c r="CA48" s="999"/>
      <c r="CB48" s="999"/>
      <c r="CC48" s="999"/>
      <c r="CD48" s="999"/>
      <c r="CE48" s="999"/>
      <c r="CF48" s="999"/>
      <c r="CG48" s="1014"/>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28"/>
    </row>
    <row r="49" spans="1:131" ht="26.25" customHeight="1" x14ac:dyDescent="0.15">
      <c r="A49" s="236">
        <v>22</v>
      </c>
      <c r="B49" s="1028"/>
      <c r="C49" s="1029"/>
      <c r="D49" s="1029"/>
      <c r="E49" s="1029"/>
      <c r="F49" s="1029"/>
      <c r="G49" s="1029"/>
      <c r="H49" s="1029"/>
      <c r="I49" s="1029"/>
      <c r="J49" s="1029"/>
      <c r="K49" s="1029"/>
      <c r="L49" s="1029"/>
      <c r="M49" s="1029"/>
      <c r="N49" s="1029"/>
      <c r="O49" s="1029"/>
      <c r="P49" s="1030"/>
      <c r="Q49" s="1036"/>
      <c r="R49" s="1037"/>
      <c r="S49" s="1037"/>
      <c r="T49" s="1037"/>
      <c r="U49" s="1037"/>
      <c r="V49" s="1037"/>
      <c r="W49" s="1037"/>
      <c r="X49" s="1037"/>
      <c r="Y49" s="1037"/>
      <c r="Z49" s="1037"/>
      <c r="AA49" s="1037"/>
      <c r="AB49" s="1037"/>
      <c r="AC49" s="1037"/>
      <c r="AD49" s="1037"/>
      <c r="AE49" s="1038"/>
      <c r="AF49" s="1033"/>
      <c r="AG49" s="1034"/>
      <c r="AH49" s="1034"/>
      <c r="AI49" s="1034"/>
      <c r="AJ49" s="1035"/>
      <c r="AK49" s="978"/>
      <c r="AL49" s="969"/>
      <c r="AM49" s="969"/>
      <c r="AN49" s="969"/>
      <c r="AO49" s="969"/>
      <c r="AP49" s="969"/>
      <c r="AQ49" s="969"/>
      <c r="AR49" s="969"/>
      <c r="AS49" s="969"/>
      <c r="AT49" s="969"/>
      <c r="AU49" s="969"/>
      <c r="AV49" s="969"/>
      <c r="AW49" s="969"/>
      <c r="AX49" s="969"/>
      <c r="AY49" s="969"/>
      <c r="AZ49" s="1039"/>
      <c r="BA49" s="1039"/>
      <c r="BB49" s="1039"/>
      <c r="BC49" s="1039"/>
      <c r="BD49" s="1039"/>
      <c r="BE49" s="970"/>
      <c r="BF49" s="970"/>
      <c r="BG49" s="970"/>
      <c r="BH49" s="970"/>
      <c r="BI49" s="971"/>
      <c r="BJ49" s="230"/>
      <c r="BK49" s="230"/>
      <c r="BL49" s="230"/>
      <c r="BM49" s="230"/>
      <c r="BN49" s="230"/>
      <c r="BO49" s="239"/>
      <c r="BP49" s="239"/>
      <c r="BQ49" s="236">
        <v>43</v>
      </c>
      <c r="BR49" s="237"/>
      <c r="BS49" s="998"/>
      <c r="BT49" s="999"/>
      <c r="BU49" s="999"/>
      <c r="BV49" s="999"/>
      <c r="BW49" s="999"/>
      <c r="BX49" s="999"/>
      <c r="BY49" s="999"/>
      <c r="BZ49" s="999"/>
      <c r="CA49" s="999"/>
      <c r="CB49" s="999"/>
      <c r="CC49" s="999"/>
      <c r="CD49" s="999"/>
      <c r="CE49" s="999"/>
      <c r="CF49" s="999"/>
      <c r="CG49" s="1014"/>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28"/>
    </row>
    <row r="50" spans="1:131" ht="26.25" customHeight="1" x14ac:dyDescent="0.15">
      <c r="A50" s="236">
        <v>23</v>
      </c>
      <c r="B50" s="1028"/>
      <c r="C50" s="1029"/>
      <c r="D50" s="1029"/>
      <c r="E50" s="1029"/>
      <c r="F50" s="1029"/>
      <c r="G50" s="1029"/>
      <c r="H50" s="1029"/>
      <c r="I50" s="1029"/>
      <c r="J50" s="1029"/>
      <c r="K50" s="1029"/>
      <c r="L50" s="1029"/>
      <c r="M50" s="1029"/>
      <c r="N50" s="1029"/>
      <c r="O50" s="1029"/>
      <c r="P50" s="1030"/>
      <c r="Q50" s="1031"/>
      <c r="R50" s="1023"/>
      <c r="S50" s="1023"/>
      <c r="T50" s="1023"/>
      <c r="U50" s="1023"/>
      <c r="V50" s="1023"/>
      <c r="W50" s="1023"/>
      <c r="X50" s="1023"/>
      <c r="Y50" s="1023"/>
      <c r="Z50" s="1023"/>
      <c r="AA50" s="1023"/>
      <c r="AB50" s="1023"/>
      <c r="AC50" s="1023"/>
      <c r="AD50" s="1023"/>
      <c r="AE50" s="1032"/>
      <c r="AF50" s="1033"/>
      <c r="AG50" s="1034"/>
      <c r="AH50" s="1034"/>
      <c r="AI50" s="1034"/>
      <c r="AJ50" s="1035"/>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970"/>
      <c r="BF50" s="970"/>
      <c r="BG50" s="970"/>
      <c r="BH50" s="970"/>
      <c r="BI50" s="971"/>
      <c r="BJ50" s="230"/>
      <c r="BK50" s="230"/>
      <c r="BL50" s="230"/>
      <c r="BM50" s="230"/>
      <c r="BN50" s="230"/>
      <c r="BO50" s="239"/>
      <c r="BP50" s="239"/>
      <c r="BQ50" s="236">
        <v>44</v>
      </c>
      <c r="BR50" s="237"/>
      <c r="BS50" s="998"/>
      <c r="BT50" s="999"/>
      <c r="BU50" s="999"/>
      <c r="BV50" s="999"/>
      <c r="BW50" s="999"/>
      <c r="BX50" s="999"/>
      <c r="BY50" s="999"/>
      <c r="BZ50" s="999"/>
      <c r="CA50" s="999"/>
      <c r="CB50" s="999"/>
      <c r="CC50" s="999"/>
      <c r="CD50" s="999"/>
      <c r="CE50" s="999"/>
      <c r="CF50" s="999"/>
      <c r="CG50" s="1014"/>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28"/>
    </row>
    <row r="51" spans="1:131" ht="26.25" customHeight="1" x14ac:dyDescent="0.15">
      <c r="A51" s="236">
        <v>24</v>
      </c>
      <c r="B51" s="1028"/>
      <c r="C51" s="1029"/>
      <c r="D51" s="1029"/>
      <c r="E51" s="1029"/>
      <c r="F51" s="1029"/>
      <c r="G51" s="1029"/>
      <c r="H51" s="1029"/>
      <c r="I51" s="1029"/>
      <c r="J51" s="1029"/>
      <c r="K51" s="1029"/>
      <c r="L51" s="1029"/>
      <c r="M51" s="1029"/>
      <c r="N51" s="1029"/>
      <c r="O51" s="1029"/>
      <c r="P51" s="1030"/>
      <c r="Q51" s="1031"/>
      <c r="R51" s="1023"/>
      <c r="S51" s="1023"/>
      <c r="T51" s="1023"/>
      <c r="U51" s="1023"/>
      <c r="V51" s="1023"/>
      <c r="W51" s="1023"/>
      <c r="X51" s="1023"/>
      <c r="Y51" s="1023"/>
      <c r="Z51" s="1023"/>
      <c r="AA51" s="1023"/>
      <c r="AB51" s="1023"/>
      <c r="AC51" s="1023"/>
      <c r="AD51" s="1023"/>
      <c r="AE51" s="1032"/>
      <c r="AF51" s="1033"/>
      <c r="AG51" s="1034"/>
      <c r="AH51" s="1034"/>
      <c r="AI51" s="1034"/>
      <c r="AJ51" s="1035"/>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970"/>
      <c r="BF51" s="970"/>
      <c r="BG51" s="970"/>
      <c r="BH51" s="970"/>
      <c r="BI51" s="971"/>
      <c r="BJ51" s="230"/>
      <c r="BK51" s="230"/>
      <c r="BL51" s="230"/>
      <c r="BM51" s="230"/>
      <c r="BN51" s="230"/>
      <c r="BO51" s="239"/>
      <c r="BP51" s="239"/>
      <c r="BQ51" s="236">
        <v>45</v>
      </c>
      <c r="BR51" s="237"/>
      <c r="BS51" s="998"/>
      <c r="BT51" s="999"/>
      <c r="BU51" s="999"/>
      <c r="BV51" s="999"/>
      <c r="BW51" s="999"/>
      <c r="BX51" s="999"/>
      <c r="BY51" s="999"/>
      <c r="BZ51" s="999"/>
      <c r="CA51" s="999"/>
      <c r="CB51" s="999"/>
      <c r="CC51" s="999"/>
      <c r="CD51" s="999"/>
      <c r="CE51" s="999"/>
      <c r="CF51" s="999"/>
      <c r="CG51" s="1014"/>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28"/>
    </row>
    <row r="52" spans="1:131" ht="26.25" customHeight="1" x14ac:dyDescent="0.15">
      <c r="A52" s="236">
        <v>25</v>
      </c>
      <c r="B52" s="1028"/>
      <c r="C52" s="1029"/>
      <c r="D52" s="1029"/>
      <c r="E52" s="1029"/>
      <c r="F52" s="1029"/>
      <c r="G52" s="1029"/>
      <c r="H52" s="1029"/>
      <c r="I52" s="1029"/>
      <c r="J52" s="1029"/>
      <c r="K52" s="1029"/>
      <c r="L52" s="1029"/>
      <c r="M52" s="1029"/>
      <c r="N52" s="1029"/>
      <c r="O52" s="1029"/>
      <c r="P52" s="1030"/>
      <c r="Q52" s="1031"/>
      <c r="R52" s="1023"/>
      <c r="S52" s="1023"/>
      <c r="T52" s="1023"/>
      <c r="U52" s="1023"/>
      <c r="V52" s="1023"/>
      <c r="W52" s="1023"/>
      <c r="X52" s="1023"/>
      <c r="Y52" s="1023"/>
      <c r="Z52" s="1023"/>
      <c r="AA52" s="1023"/>
      <c r="AB52" s="1023"/>
      <c r="AC52" s="1023"/>
      <c r="AD52" s="1023"/>
      <c r="AE52" s="1032"/>
      <c r="AF52" s="1033"/>
      <c r="AG52" s="1034"/>
      <c r="AH52" s="1034"/>
      <c r="AI52" s="1034"/>
      <c r="AJ52" s="1035"/>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970"/>
      <c r="BF52" s="970"/>
      <c r="BG52" s="970"/>
      <c r="BH52" s="970"/>
      <c r="BI52" s="971"/>
      <c r="BJ52" s="230"/>
      <c r="BK52" s="230"/>
      <c r="BL52" s="230"/>
      <c r="BM52" s="230"/>
      <c r="BN52" s="230"/>
      <c r="BO52" s="239"/>
      <c r="BP52" s="239"/>
      <c r="BQ52" s="236">
        <v>46</v>
      </c>
      <c r="BR52" s="237"/>
      <c r="BS52" s="998"/>
      <c r="BT52" s="999"/>
      <c r="BU52" s="999"/>
      <c r="BV52" s="999"/>
      <c r="BW52" s="999"/>
      <c r="BX52" s="999"/>
      <c r="BY52" s="999"/>
      <c r="BZ52" s="999"/>
      <c r="CA52" s="999"/>
      <c r="CB52" s="999"/>
      <c r="CC52" s="999"/>
      <c r="CD52" s="999"/>
      <c r="CE52" s="999"/>
      <c r="CF52" s="999"/>
      <c r="CG52" s="1014"/>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28"/>
    </row>
    <row r="53" spans="1:131" ht="26.25" customHeight="1" x14ac:dyDescent="0.15">
      <c r="A53" s="236">
        <v>26</v>
      </c>
      <c r="B53" s="1028"/>
      <c r="C53" s="1029"/>
      <c r="D53" s="1029"/>
      <c r="E53" s="1029"/>
      <c r="F53" s="1029"/>
      <c r="G53" s="1029"/>
      <c r="H53" s="1029"/>
      <c r="I53" s="1029"/>
      <c r="J53" s="1029"/>
      <c r="K53" s="1029"/>
      <c r="L53" s="1029"/>
      <c r="M53" s="1029"/>
      <c r="N53" s="1029"/>
      <c r="O53" s="1029"/>
      <c r="P53" s="1030"/>
      <c r="Q53" s="1031"/>
      <c r="R53" s="1023"/>
      <c r="S53" s="1023"/>
      <c r="T53" s="1023"/>
      <c r="U53" s="1023"/>
      <c r="V53" s="1023"/>
      <c r="W53" s="1023"/>
      <c r="X53" s="1023"/>
      <c r="Y53" s="1023"/>
      <c r="Z53" s="1023"/>
      <c r="AA53" s="1023"/>
      <c r="AB53" s="1023"/>
      <c r="AC53" s="1023"/>
      <c r="AD53" s="1023"/>
      <c r="AE53" s="1032"/>
      <c r="AF53" s="1033"/>
      <c r="AG53" s="1034"/>
      <c r="AH53" s="1034"/>
      <c r="AI53" s="1034"/>
      <c r="AJ53" s="1035"/>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970"/>
      <c r="BF53" s="970"/>
      <c r="BG53" s="970"/>
      <c r="BH53" s="970"/>
      <c r="BI53" s="971"/>
      <c r="BJ53" s="230"/>
      <c r="BK53" s="230"/>
      <c r="BL53" s="230"/>
      <c r="BM53" s="230"/>
      <c r="BN53" s="230"/>
      <c r="BO53" s="239"/>
      <c r="BP53" s="239"/>
      <c r="BQ53" s="236">
        <v>47</v>
      </c>
      <c r="BR53" s="237"/>
      <c r="BS53" s="998"/>
      <c r="BT53" s="999"/>
      <c r="BU53" s="999"/>
      <c r="BV53" s="999"/>
      <c r="BW53" s="999"/>
      <c r="BX53" s="999"/>
      <c r="BY53" s="999"/>
      <c r="BZ53" s="999"/>
      <c r="CA53" s="999"/>
      <c r="CB53" s="999"/>
      <c r="CC53" s="999"/>
      <c r="CD53" s="999"/>
      <c r="CE53" s="999"/>
      <c r="CF53" s="999"/>
      <c r="CG53" s="1014"/>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28"/>
    </row>
    <row r="54" spans="1:131" ht="26.25" customHeight="1" x14ac:dyDescent="0.15">
      <c r="A54" s="236">
        <v>27</v>
      </c>
      <c r="B54" s="1028"/>
      <c r="C54" s="1029"/>
      <c r="D54" s="1029"/>
      <c r="E54" s="1029"/>
      <c r="F54" s="1029"/>
      <c r="G54" s="1029"/>
      <c r="H54" s="1029"/>
      <c r="I54" s="1029"/>
      <c r="J54" s="1029"/>
      <c r="K54" s="1029"/>
      <c r="L54" s="1029"/>
      <c r="M54" s="1029"/>
      <c r="N54" s="1029"/>
      <c r="O54" s="1029"/>
      <c r="P54" s="1030"/>
      <c r="Q54" s="1031"/>
      <c r="R54" s="1023"/>
      <c r="S54" s="1023"/>
      <c r="T54" s="1023"/>
      <c r="U54" s="1023"/>
      <c r="V54" s="1023"/>
      <c r="W54" s="1023"/>
      <c r="X54" s="1023"/>
      <c r="Y54" s="1023"/>
      <c r="Z54" s="1023"/>
      <c r="AA54" s="1023"/>
      <c r="AB54" s="1023"/>
      <c r="AC54" s="1023"/>
      <c r="AD54" s="1023"/>
      <c r="AE54" s="1032"/>
      <c r="AF54" s="1033"/>
      <c r="AG54" s="1034"/>
      <c r="AH54" s="1034"/>
      <c r="AI54" s="1034"/>
      <c r="AJ54" s="1035"/>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970"/>
      <c r="BF54" s="970"/>
      <c r="BG54" s="970"/>
      <c r="BH54" s="970"/>
      <c r="BI54" s="971"/>
      <c r="BJ54" s="230"/>
      <c r="BK54" s="230"/>
      <c r="BL54" s="230"/>
      <c r="BM54" s="230"/>
      <c r="BN54" s="230"/>
      <c r="BO54" s="239"/>
      <c r="BP54" s="239"/>
      <c r="BQ54" s="236">
        <v>48</v>
      </c>
      <c r="BR54" s="237"/>
      <c r="BS54" s="998"/>
      <c r="BT54" s="999"/>
      <c r="BU54" s="999"/>
      <c r="BV54" s="999"/>
      <c r="BW54" s="999"/>
      <c r="BX54" s="999"/>
      <c r="BY54" s="999"/>
      <c r="BZ54" s="999"/>
      <c r="CA54" s="999"/>
      <c r="CB54" s="999"/>
      <c r="CC54" s="999"/>
      <c r="CD54" s="999"/>
      <c r="CE54" s="999"/>
      <c r="CF54" s="999"/>
      <c r="CG54" s="1014"/>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28"/>
    </row>
    <row r="55" spans="1:131" ht="26.25" customHeight="1" x14ac:dyDescent="0.15">
      <c r="A55" s="236">
        <v>28</v>
      </c>
      <c r="B55" s="1028"/>
      <c r="C55" s="1029"/>
      <c r="D55" s="1029"/>
      <c r="E55" s="1029"/>
      <c r="F55" s="1029"/>
      <c r="G55" s="1029"/>
      <c r="H55" s="1029"/>
      <c r="I55" s="1029"/>
      <c r="J55" s="1029"/>
      <c r="K55" s="1029"/>
      <c r="L55" s="1029"/>
      <c r="M55" s="1029"/>
      <c r="N55" s="1029"/>
      <c r="O55" s="1029"/>
      <c r="P55" s="1030"/>
      <c r="Q55" s="1031"/>
      <c r="R55" s="1023"/>
      <c r="S55" s="1023"/>
      <c r="T55" s="1023"/>
      <c r="U55" s="1023"/>
      <c r="V55" s="1023"/>
      <c r="W55" s="1023"/>
      <c r="X55" s="1023"/>
      <c r="Y55" s="1023"/>
      <c r="Z55" s="1023"/>
      <c r="AA55" s="1023"/>
      <c r="AB55" s="1023"/>
      <c r="AC55" s="1023"/>
      <c r="AD55" s="1023"/>
      <c r="AE55" s="1032"/>
      <c r="AF55" s="1033"/>
      <c r="AG55" s="1034"/>
      <c r="AH55" s="1034"/>
      <c r="AI55" s="1034"/>
      <c r="AJ55" s="1035"/>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970"/>
      <c r="BF55" s="970"/>
      <c r="BG55" s="970"/>
      <c r="BH55" s="970"/>
      <c r="BI55" s="971"/>
      <c r="BJ55" s="230"/>
      <c r="BK55" s="230"/>
      <c r="BL55" s="230"/>
      <c r="BM55" s="230"/>
      <c r="BN55" s="230"/>
      <c r="BO55" s="239"/>
      <c r="BP55" s="239"/>
      <c r="BQ55" s="236">
        <v>49</v>
      </c>
      <c r="BR55" s="237"/>
      <c r="BS55" s="998"/>
      <c r="BT55" s="999"/>
      <c r="BU55" s="999"/>
      <c r="BV55" s="999"/>
      <c r="BW55" s="999"/>
      <c r="BX55" s="999"/>
      <c r="BY55" s="999"/>
      <c r="BZ55" s="999"/>
      <c r="CA55" s="999"/>
      <c r="CB55" s="999"/>
      <c r="CC55" s="999"/>
      <c r="CD55" s="999"/>
      <c r="CE55" s="999"/>
      <c r="CF55" s="999"/>
      <c r="CG55" s="1014"/>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28"/>
    </row>
    <row r="56" spans="1:131" ht="26.25" customHeight="1" x14ac:dyDescent="0.15">
      <c r="A56" s="236">
        <v>29</v>
      </c>
      <c r="B56" s="1028"/>
      <c r="C56" s="1029"/>
      <c r="D56" s="1029"/>
      <c r="E56" s="1029"/>
      <c r="F56" s="1029"/>
      <c r="G56" s="1029"/>
      <c r="H56" s="1029"/>
      <c r="I56" s="1029"/>
      <c r="J56" s="1029"/>
      <c r="K56" s="1029"/>
      <c r="L56" s="1029"/>
      <c r="M56" s="1029"/>
      <c r="N56" s="1029"/>
      <c r="O56" s="1029"/>
      <c r="P56" s="1030"/>
      <c r="Q56" s="1031"/>
      <c r="R56" s="1023"/>
      <c r="S56" s="1023"/>
      <c r="T56" s="1023"/>
      <c r="U56" s="1023"/>
      <c r="V56" s="1023"/>
      <c r="W56" s="1023"/>
      <c r="X56" s="1023"/>
      <c r="Y56" s="1023"/>
      <c r="Z56" s="1023"/>
      <c r="AA56" s="1023"/>
      <c r="AB56" s="1023"/>
      <c r="AC56" s="1023"/>
      <c r="AD56" s="1023"/>
      <c r="AE56" s="1032"/>
      <c r="AF56" s="1033"/>
      <c r="AG56" s="1034"/>
      <c r="AH56" s="1034"/>
      <c r="AI56" s="1034"/>
      <c r="AJ56" s="1035"/>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970"/>
      <c r="BF56" s="970"/>
      <c r="BG56" s="970"/>
      <c r="BH56" s="970"/>
      <c r="BI56" s="971"/>
      <c r="BJ56" s="230"/>
      <c r="BK56" s="230"/>
      <c r="BL56" s="230"/>
      <c r="BM56" s="230"/>
      <c r="BN56" s="230"/>
      <c r="BO56" s="239"/>
      <c r="BP56" s="239"/>
      <c r="BQ56" s="236">
        <v>50</v>
      </c>
      <c r="BR56" s="237"/>
      <c r="BS56" s="998"/>
      <c r="BT56" s="999"/>
      <c r="BU56" s="999"/>
      <c r="BV56" s="999"/>
      <c r="BW56" s="999"/>
      <c r="BX56" s="999"/>
      <c r="BY56" s="999"/>
      <c r="BZ56" s="999"/>
      <c r="CA56" s="999"/>
      <c r="CB56" s="999"/>
      <c r="CC56" s="999"/>
      <c r="CD56" s="999"/>
      <c r="CE56" s="999"/>
      <c r="CF56" s="999"/>
      <c r="CG56" s="1014"/>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28"/>
    </row>
    <row r="57" spans="1:131" ht="26.25" customHeight="1" x14ac:dyDescent="0.15">
      <c r="A57" s="236">
        <v>30</v>
      </c>
      <c r="B57" s="1028"/>
      <c r="C57" s="1029"/>
      <c r="D57" s="1029"/>
      <c r="E57" s="1029"/>
      <c r="F57" s="1029"/>
      <c r="G57" s="1029"/>
      <c r="H57" s="1029"/>
      <c r="I57" s="1029"/>
      <c r="J57" s="1029"/>
      <c r="K57" s="1029"/>
      <c r="L57" s="1029"/>
      <c r="M57" s="1029"/>
      <c r="N57" s="1029"/>
      <c r="O57" s="1029"/>
      <c r="P57" s="1030"/>
      <c r="Q57" s="1031"/>
      <c r="R57" s="1023"/>
      <c r="S57" s="1023"/>
      <c r="T57" s="1023"/>
      <c r="U57" s="1023"/>
      <c r="V57" s="1023"/>
      <c r="W57" s="1023"/>
      <c r="X57" s="1023"/>
      <c r="Y57" s="1023"/>
      <c r="Z57" s="1023"/>
      <c r="AA57" s="1023"/>
      <c r="AB57" s="1023"/>
      <c r="AC57" s="1023"/>
      <c r="AD57" s="1023"/>
      <c r="AE57" s="1032"/>
      <c r="AF57" s="1033"/>
      <c r="AG57" s="1034"/>
      <c r="AH57" s="1034"/>
      <c r="AI57" s="1034"/>
      <c r="AJ57" s="1035"/>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970"/>
      <c r="BF57" s="970"/>
      <c r="BG57" s="970"/>
      <c r="BH57" s="970"/>
      <c r="BI57" s="971"/>
      <c r="BJ57" s="230"/>
      <c r="BK57" s="230"/>
      <c r="BL57" s="230"/>
      <c r="BM57" s="230"/>
      <c r="BN57" s="230"/>
      <c r="BO57" s="239"/>
      <c r="BP57" s="239"/>
      <c r="BQ57" s="236">
        <v>51</v>
      </c>
      <c r="BR57" s="237"/>
      <c r="BS57" s="998"/>
      <c r="BT57" s="999"/>
      <c r="BU57" s="999"/>
      <c r="BV57" s="999"/>
      <c r="BW57" s="999"/>
      <c r="BX57" s="999"/>
      <c r="BY57" s="999"/>
      <c r="BZ57" s="999"/>
      <c r="CA57" s="999"/>
      <c r="CB57" s="999"/>
      <c r="CC57" s="999"/>
      <c r="CD57" s="999"/>
      <c r="CE57" s="999"/>
      <c r="CF57" s="999"/>
      <c r="CG57" s="1014"/>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28"/>
    </row>
    <row r="58" spans="1:131" ht="26.25" customHeight="1" x14ac:dyDescent="0.15">
      <c r="A58" s="236">
        <v>31</v>
      </c>
      <c r="B58" s="1028"/>
      <c r="C58" s="1029"/>
      <c r="D58" s="1029"/>
      <c r="E58" s="1029"/>
      <c r="F58" s="1029"/>
      <c r="G58" s="1029"/>
      <c r="H58" s="1029"/>
      <c r="I58" s="1029"/>
      <c r="J58" s="1029"/>
      <c r="K58" s="1029"/>
      <c r="L58" s="1029"/>
      <c r="M58" s="1029"/>
      <c r="N58" s="1029"/>
      <c r="O58" s="1029"/>
      <c r="P58" s="1030"/>
      <c r="Q58" s="1031"/>
      <c r="R58" s="1023"/>
      <c r="S58" s="1023"/>
      <c r="T58" s="1023"/>
      <c r="U58" s="1023"/>
      <c r="V58" s="1023"/>
      <c r="W58" s="1023"/>
      <c r="X58" s="1023"/>
      <c r="Y58" s="1023"/>
      <c r="Z58" s="1023"/>
      <c r="AA58" s="1023"/>
      <c r="AB58" s="1023"/>
      <c r="AC58" s="1023"/>
      <c r="AD58" s="1023"/>
      <c r="AE58" s="1032"/>
      <c r="AF58" s="1033"/>
      <c r="AG58" s="1034"/>
      <c r="AH58" s="1034"/>
      <c r="AI58" s="1034"/>
      <c r="AJ58" s="1035"/>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970"/>
      <c r="BF58" s="970"/>
      <c r="BG58" s="970"/>
      <c r="BH58" s="970"/>
      <c r="BI58" s="971"/>
      <c r="BJ58" s="230"/>
      <c r="BK58" s="230"/>
      <c r="BL58" s="230"/>
      <c r="BM58" s="230"/>
      <c r="BN58" s="230"/>
      <c r="BO58" s="239"/>
      <c r="BP58" s="239"/>
      <c r="BQ58" s="236">
        <v>52</v>
      </c>
      <c r="BR58" s="237"/>
      <c r="BS58" s="998"/>
      <c r="BT58" s="999"/>
      <c r="BU58" s="999"/>
      <c r="BV58" s="999"/>
      <c r="BW58" s="999"/>
      <c r="BX58" s="999"/>
      <c r="BY58" s="999"/>
      <c r="BZ58" s="999"/>
      <c r="CA58" s="999"/>
      <c r="CB58" s="999"/>
      <c r="CC58" s="999"/>
      <c r="CD58" s="999"/>
      <c r="CE58" s="999"/>
      <c r="CF58" s="999"/>
      <c r="CG58" s="1014"/>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28"/>
    </row>
    <row r="59" spans="1:131" ht="26.25" customHeight="1" x14ac:dyDescent="0.15">
      <c r="A59" s="236">
        <v>32</v>
      </c>
      <c r="B59" s="1028"/>
      <c r="C59" s="1029"/>
      <c r="D59" s="1029"/>
      <c r="E59" s="1029"/>
      <c r="F59" s="1029"/>
      <c r="G59" s="1029"/>
      <c r="H59" s="1029"/>
      <c r="I59" s="1029"/>
      <c r="J59" s="1029"/>
      <c r="K59" s="1029"/>
      <c r="L59" s="1029"/>
      <c r="M59" s="1029"/>
      <c r="N59" s="1029"/>
      <c r="O59" s="1029"/>
      <c r="P59" s="1030"/>
      <c r="Q59" s="1031"/>
      <c r="R59" s="1023"/>
      <c r="S59" s="1023"/>
      <c r="T59" s="1023"/>
      <c r="U59" s="1023"/>
      <c r="V59" s="1023"/>
      <c r="W59" s="1023"/>
      <c r="X59" s="1023"/>
      <c r="Y59" s="1023"/>
      <c r="Z59" s="1023"/>
      <c r="AA59" s="1023"/>
      <c r="AB59" s="1023"/>
      <c r="AC59" s="1023"/>
      <c r="AD59" s="1023"/>
      <c r="AE59" s="1032"/>
      <c r="AF59" s="1033"/>
      <c r="AG59" s="1034"/>
      <c r="AH59" s="1034"/>
      <c r="AI59" s="1034"/>
      <c r="AJ59" s="1035"/>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970"/>
      <c r="BF59" s="970"/>
      <c r="BG59" s="970"/>
      <c r="BH59" s="970"/>
      <c r="BI59" s="971"/>
      <c r="BJ59" s="230"/>
      <c r="BK59" s="230"/>
      <c r="BL59" s="230"/>
      <c r="BM59" s="230"/>
      <c r="BN59" s="230"/>
      <c r="BO59" s="239"/>
      <c r="BP59" s="239"/>
      <c r="BQ59" s="236">
        <v>53</v>
      </c>
      <c r="BR59" s="237"/>
      <c r="BS59" s="998"/>
      <c r="BT59" s="999"/>
      <c r="BU59" s="999"/>
      <c r="BV59" s="999"/>
      <c r="BW59" s="999"/>
      <c r="BX59" s="999"/>
      <c r="BY59" s="999"/>
      <c r="BZ59" s="999"/>
      <c r="CA59" s="999"/>
      <c r="CB59" s="999"/>
      <c r="CC59" s="999"/>
      <c r="CD59" s="999"/>
      <c r="CE59" s="999"/>
      <c r="CF59" s="999"/>
      <c r="CG59" s="1014"/>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28"/>
    </row>
    <row r="60" spans="1:131" ht="26.25" customHeight="1" x14ac:dyDescent="0.15">
      <c r="A60" s="236">
        <v>33</v>
      </c>
      <c r="B60" s="1028"/>
      <c r="C60" s="1029"/>
      <c r="D60" s="1029"/>
      <c r="E60" s="1029"/>
      <c r="F60" s="1029"/>
      <c r="G60" s="1029"/>
      <c r="H60" s="1029"/>
      <c r="I60" s="1029"/>
      <c r="J60" s="1029"/>
      <c r="K60" s="1029"/>
      <c r="L60" s="1029"/>
      <c r="M60" s="1029"/>
      <c r="N60" s="1029"/>
      <c r="O60" s="1029"/>
      <c r="P60" s="1030"/>
      <c r="Q60" s="1031"/>
      <c r="R60" s="1023"/>
      <c r="S60" s="1023"/>
      <c r="T60" s="1023"/>
      <c r="U60" s="1023"/>
      <c r="V60" s="1023"/>
      <c r="W60" s="1023"/>
      <c r="X60" s="1023"/>
      <c r="Y60" s="1023"/>
      <c r="Z60" s="1023"/>
      <c r="AA60" s="1023"/>
      <c r="AB60" s="1023"/>
      <c r="AC60" s="1023"/>
      <c r="AD60" s="1023"/>
      <c r="AE60" s="1032"/>
      <c r="AF60" s="1033"/>
      <c r="AG60" s="1034"/>
      <c r="AH60" s="1034"/>
      <c r="AI60" s="1034"/>
      <c r="AJ60" s="1035"/>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970"/>
      <c r="BF60" s="970"/>
      <c r="BG60" s="970"/>
      <c r="BH60" s="970"/>
      <c r="BI60" s="971"/>
      <c r="BJ60" s="230"/>
      <c r="BK60" s="230"/>
      <c r="BL60" s="230"/>
      <c r="BM60" s="230"/>
      <c r="BN60" s="230"/>
      <c r="BO60" s="239"/>
      <c r="BP60" s="239"/>
      <c r="BQ60" s="236">
        <v>54</v>
      </c>
      <c r="BR60" s="237"/>
      <c r="BS60" s="998"/>
      <c r="BT60" s="999"/>
      <c r="BU60" s="999"/>
      <c r="BV60" s="999"/>
      <c r="BW60" s="999"/>
      <c r="BX60" s="999"/>
      <c r="BY60" s="999"/>
      <c r="BZ60" s="999"/>
      <c r="CA60" s="999"/>
      <c r="CB60" s="999"/>
      <c r="CC60" s="999"/>
      <c r="CD60" s="999"/>
      <c r="CE60" s="999"/>
      <c r="CF60" s="999"/>
      <c r="CG60" s="1014"/>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28"/>
    </row>
    <row r="61" spans="1:131" ht="26.25" customHeight="1" thickBot="1" x14ac:dyDescent="0.2">
      <c r="A61" s="236">
        <v>34</v>
      </c>
      <c r="B61" s="1028"/>
      <c r="C61" s="1029"/>
      <c r="D61" s="1029"/>
      <c r="E61" s="1029"/>
      <c r="F61" s="1029"/>
      <c r="G61" s="1029"/>
      <c r="H61" s="1029"/>
      <c r="I61" s="1029"/>
      <c r="J61" s="1029"/>
      <c r="K61" s="1029"/>
      <c r="L61" s="1029"/>
      <c r="M61" s="1029"/>
      <c r="N61" s="1029"/>
      <c r="O61" s="1029"/>
      <c r="P61" s="1030"/>
      <c r="Q61" s="1031"/>
      <c r="R61" s="1023"/>
      <c r="S61" s="1023"/>
      <c r="T61" s="1023"/>
      <c r="U61" s="1023"/>
      <c r="V61" s="1023"/>
      <c r="W61" s="1023"/>
      <c r="X61" s="1023"/>
      <c r="Y61" s="1023"/>
      <c r="Z61" s="1023"/>
      <c r="AA61" s="1023"/>
      <c r="AB61" s="1023"/>
      <c r="AC61" s="1023"/>
      <c r="AD61" s="1023"/>
      <c r="AE61" s="1032"/>
      <c r="AF61" s="1033"/>
      <c r="AG61" s="1034"/>
      <c r="AH61" s="1034"/>
      <c r="AI61" s="1034"/>
      <c r="AJ61" s="1035"/>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970"/>
      <c r="BF61" s="970"/>
      <c r="BG61" s="970"/>
      <c r="BH61" s="970"/>
      <c r="BI61" s="971"/>
      <c r="BJ61" s="230"/>
      <c r="BK61" s="230"/>
      <c r="BL61" s="230"/>
      <c r="BM61" s="230"/>
      <c r="BN61" s="230"/>
      <c r="BO61" s="239"/>
      <c r="BP61" s="239"/>
      <c r="BQ61" s="236">
        <v>55</v>
      </c>
      <c r="BR61" s="237"/>
      <c r="BS61" s="998"/>
      <c r="BT61" s="999"/>
      <c r="BU61" s="999"/>
      <c r="BV61" s="999"/>
      <c r="BW61" s="999"/>
      <c r="BX61" s="999"/>
      <c r="BY61" s="999"/>
      <c r="BZ61" s="999"/>
      <c r="CA61" s="999"/>
      <c r="CB61" s="999"/>
      <c r="CC61" s="999"/>
      <c r="CD61" s="999"/>
      <c r="CE61" s="999"/>
      <c r="CF61" s="999"/>
      <c r="CG61" s="1014"/>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28"/>
    </row>
    <row r="62" spans="1:131" ht="26.25" customHeight="1" x14ac:dyDescent="0.15">
      <c r="A62" s="236">
        <v>35</v>
      </c>
      <c r="B62" s="1028"/>
      <c r="C62" s="1029"/>
      <c r="D62" s="1029"/>
      <c r="E62" s="1029"/>
      <c r="F62" s="1029"/>
      <c r="G62" s="1029"/>
      <c r="H62" s="1029"/>
      <c r="I62" s="1029"/>
      <c r="J62" s="1029"/>
      <c r="K62" s="1029"/>
      <c r="L62" s="1029"/>
      <c r="M62" s="1029"/>
      <c r="N62" s="1029"/>
      <c r="O62" s="1029"/>
      <c r="P62" s="1030"/>
      <c r="Q62" s="1031"/>
      <c r="R62" s="1023"/>
      <c r="S62" s="1023"/>
      <c r="T62" s="1023"/>
      <c r="U62" s="1023"/>
      <c r="V62" s="1023"/>
      <c r="W62" s="1023"/>
      <c r="X62" s="1023"/>
      <c r="Y62" s="1023"/>
      <c r="Z62" s="1023"/>
      <c r="AA62" s="1023"/>
      <c r="AB62" s="1023"/>
      <c r="AC62" s="1023"/>
      <c r="AD62" s="1023"/>
      <c r="AE62" s="1032"/>
      <c r="AF62" s="1033"/>
      <c r="AG62" s="1034"/>
      <c r="AH62" s="1034"/>
      <c r="AI62" s="1034"/>
      <c r="AJ62" s="1035"/>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970"/>
      <c r="BF62" s="970"/>
      <c r="BG62" s="970"/>
      <c r="BH62" s="970"/>
      <c r="BI62" s="971"/>
      <c r="BJ62" s="1025" t="s">
        <v>413</v>
      </c>
      <c r="BK62" s="1026"/>
      <c r="BL62" s="1026"/>
      <c r="BM62" s="1026"/>
      <c r="BN62" s="1027"/>
      <c r="BO62" s="239"/>
      <c r="BP62" s="239"/>
      <c r="BQ62" s="236">
        <v>56</v>
      </c>
      <c r="BR62" s="237"/>
      <c r="BS62" s="998"/>
      <c r="BT62" s="999"/>
      <c r="BU62" s="999"/>
      <c r="BV62" s="999"/>
      <c r="BW62" s="999"/>
      <c r="BX62" s="999"/>
      <c r="BY62" s="999"/>
      <c r="BZ62" s="999"/>
      <c r="CA62" s="999"/>
      <c r="CB62" s="999"/>
      <c r="CC62" s="999"/>
      <c r="CD62" s="999"/>
      <c r="CE62" s="999"/>
      <c r="CF62" s="999"/>
      <c r="CG62" s="1014"/>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28"/>
    </row>
    <row r="63" spans="1:131" ht="26.25" customHeight="1" thickBot="1" x14ac:dyDescent="0.2">
      <c r="A63" s="238" t="s">
        <v>394</v>
      </c>
      <c r="B63" s="935" t="s">
        <v>414</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18"/>
      <c r="AF63" s="1019">
        <v>3</v>
      </c>
      <c r="AG63" s="957"/>
      <c r="AH63" s="957"/>
      <c r="AI63" s="957"/>
      <c r="AJ63" s="1020"/>
      <c r="AK63" s="1021"/>
      <c r="AL63" s="961"/>
      <c r="AM63" s="961"/>
      <c r="AN63" s="961"/>
      <c r="AO63" s="961"/>
      <c r="AP63" s="957"/>
      <c r="AQ63" s="957"/>
      <c r="AR63" s="957"/>
      <c r="AS63" s="957"/>
      <c r="AT63" s="957"/>
      <c r="AU63" s="957"/>
      <c r="AV63" s="957"/>
      <c r="AW63" s="957"/>
      <c r="AX63" s="957"/>
      <c r="AY63" s="957"/>
      <c r="AZ63" s="1015"/>
      <c r="BA63" s="1015"/>
      <c r="BB63" s="1015"/>
      <c r="BC63" s="1015"/>
      <c r="BD63" s="1015"/>
      <c r="BE63" s="958"/>
      <c r="BF63" s="958"/>
      <c r="BG63" s="958"/>
      <c r="BH63" s="958"/>
      <c r="BI63" s="959"/>
      <c r="BJ63" s="1016" t="s">
        <v>415</v>
      </c>
      <c r="BK63" s="951"/>
      <c r="BL63" s="951"/>
      <c r="BM63" s="951"/>
      <c r="BN63" s="1017"/>
      <c r="BO63" s="239"/>
      <c r="BP63" s="239"/>
      <c r="BQ63" s="236">
        <v>57</v>
      </c>
      <c r="BR63" s="237"/>
      <c r="BS63" s="998"/>
      <c r="BT63" s="999"/>
      <c r="BU63" s="999"/>
      <c r="BV63" s="999"/>
      <c r="BW63" s="999"/>
      <c r="BX63" s="999"/>
      <c r="BY63" s="999"/>
      <c r="BZ63" s="999"/>
      <c r="CA63" s="999"/>
      <c r="CB63" s="999"/>
      <c r="CC63" s="999"/>
      <c r="CD63" s="999"/>
      <c r="CE63" s="999"/>
      <c r="CF63" s="999"/>
      <c r="CG63" s="1014"/>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8"/>
      <c r="BT64" s="999"/>
      <c r="BU64" s="999"/>
      <c r="BV64" s="999"/>
      <c r="BW64" s="999"/>
      <c r="BX64" s="999"/>
      <c r="BY64" s="999"/>
      <c r="BZ64" s="999"/>
      <c r="CA64" s="999"/>
      <c r="CB64" s="999"/>
      <c r="CC64" s="999"/>
      <c r="CD64" s="999"/>
      <c r="CE64" s="999"/>
      <c r="CF64" s="999"/>
      <c r="CG64" s="1014"/>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28"/>
    </row>
    <row r="65" spans="1:131" ht="26.25" customHeight="1" thickBot="1" x14ac:dyDescent="0.2">
      <c r="A65" s="230" t="s">
        <v>416</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8"/>
      <c r="BT65" s="999"/>
      <c r="BU65" s="999"/>
      <c r="BV65" s="999"/>
      <c r="BW65" s="999"/>
      <c r="BX65" s="999"/>
      <c r="BY65" s="999"/>
      <c r="BZ65" s="999"/>
      <c r="CA65" s="999"/>
      <c r="CB65" s="999"/>
      <c r="CC65" s="999"/>
      <c r="CD65" s="999"/>
      <c r="CE65" s="999"/>
      <c r="CF65" s="999"/>
      <c r="CG65" s="1014"/>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28"/>
    </row>
    <row r="66" spans="1:131" ht="26.25" customHeight="1" x14ac:dyDescent="0.15">
      <c r="A66" s="1001" t="s">
        <v>417</v>
      </c>
      <c r="B66" s="1002"/>
      <c r="C66" s="1002"/>
      <c r="D66" s="1002"/>
      <c r="E66" s="1002"/>
      <c r="F66" s="1002"/>
      <c r="G66" s="1002"/>
      <c r="H66" s="1002"/>
      <c r="I66" s="1002"/>
      <c r="J66" s="1002"/>
      <c r="K66" s="1002"/>
      <c r="L66" s="1002"/>
      <c r="M66" s="1002"/>
      <c r="N66" s="1002"/>
      <c r="O66" s="1002"/>
      <c r="P66" s="1003"/>
      <c r="Q66" s="987" t="s">
        <v>418</v>
      </c>
      <c r="R66" s="988"/>
      <c r="S66" s="988"/>
      <c r="T66" s="988"/>
      <c r="U66" s="989"/>
      <c r="V66" s="987" t="s">
        <v>419</v>
      </c>
      <c r="W66" s="988"/>
      <c r="X66" s="988"/>
      <c r="Y66" s="988"/>
      <c r="Z66" s="989"/>
      <c r="AA66" s="987" t="s">
        <v>420</v>
      </c>
      <c r="AB66" s="988"/>
      <c r="AC66" s="988"/>
      <c r="AD66" s="988"/>
      <c r="AE66" s="989"/>
      <c r="AF66" s="1007" t="s">
        <v>402</v>
      </c>
      <c r="AG66" s="1008"/>
      <c r="AH66" s="1008"/>
      <c r="AI66" s="1008"/>
      <c r="AJ66" s="1009"/>
      <c r="AK66" s="987" t="s">
        <v>421</v>
      </c>
      <c r="AL66" s="1002"/>
      <c r="AM66" s="1002"/>
      <c r="AN66" s="1002"/>
      <c r="AO66" s="1003"/>
      <c r="AP66" s="987" t="s">
        <v>422</v>
      </c>
      <c r="AQ66" s="988"/>
      <c r="AR66" s="988"/>
      <c r="AS66" s="988"/>
      <c r="AT66" s="989"/>
      <c r="AU66" s="987" t="s">
        <v>423</v>
      </c>
      <c r="AV66" s="988"/>
      <c r="AW66" s="988"/>
      <c r="AX66" s="988"/>
      <c r="AY66" s="989"/>
      <c r="AZ66" s="987" t="s">
        <v>382</v>
      </c>
      <c r="BA66" s="988"/>
      <c r="BB66" s="988"/>
      <c r="BC66" s="988"/>
      <c r="BD66" s="993"/>
      <c r="BE66" s="239"/>
      <c r="BF66" s="239"/>
      <c r="BG66" s="239"/>
      <c r="BH66" s="239"/>
      <c r="BI66" s="239"/>
      <c r="BJ66" s="239"/>
      <c r="BK66" s="239"/>
      <c r="BL66" s="239"/>
      <c r="BM66" s="239"/>
      <c r="BN66" s="239"/>
      <c r="BO66" s="239"/>
      <c r="BP66" s="239"/>
      <c r="BQ66" s="236">
        <v>60</v>
      </c>
      <c r="BR66" s="241"/>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28"/>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990"/>
      <c r="R67" s="991"/>
      <c r="S67" s="991"/>
      <c r="T67" s="991"/>
      <c r="U67" s="992"/>
      <c r="V67" s="990"/>
      <c r="W67" s="991"/>
      <c r="X67" s="991"/>
      <c r="Y67" s="991"/>
      <c r="Z67" s="992"/>
      <c r="AA67" s="990"/>
      <c r="AB67" s="991"/>
      <c r="AC67" s="991"/>
      <c r="AD67" s="991"/>
      <c r="AE67" s="992"/>
      <c r="AF67" s="1010"/>
      <c r="AG67" s="1011"/>
      <c r="AH67" s="1011"/>
      <c r="AI67" s="1011"/>
      <c r="AJ67" s="1012"/>
      <c r="AK67" s="1013"/>
      <c r="AL67" s="1005"/>
      <c r="AM67" s="1005"/>
      <c r="AN67" s="1005"/>
      <c r="AO67" s="1006"/>
      <c r="AP67" s="990"/>
      <c r="AQ67" s="991"/>
      <c r="AR67" s="991"/>
      <c r="AS67" s="991"/>
      <c r="AT67" s="992"/>
      <c r="AU67" s="990"/>
      <c r="AV67" s="991"/>
      <c r="AW67" s="991"/>
      <c r="AX67" s="991"/>
      <c r="AY67" s="992"/>
      <c r="AZ67" s="990"/>
      <c r="BA67" s="991"/>
      <c r="BB67" s="991"/>
      <c r="BC67" s="991"/>
      <c r="BD67" s="994"/>
      <c r="BE67" s="239"/>
      <c r="BF67" s="239"/>
      <c r="BG67" s="239"/>
      <c r="BH67" s="239"/>
      <c r="BI67" s="239"/>
      <c r="BJ67" s="239"/>
      <c r="BK67" s="239"/>
      <c r="BL67" s="239"/>
      <c r="BM67" s="239"/>
      <c r="BN67" s="239"/>
      <c r="BO67" s="239"/>
      <c r="BP67" s="239"/>
      <c r="BQ67" s="236">
        <v>61</v>
      </c>
      <c r="BR67" s="241"/>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28"/>
    </row>
    <row r="68" spans="1:131" ht="26.25" customHeight="1" thickTop="1" x14ac:dyDescent="0.15">
      <c r="A68" s="234">
        <v>1</v>
      </c>
      <c r="B68" s="983" t="s">
        <v>590</v>
      </c>
      <c r="C68" s="984"/>
      <c r="D68" s="984"/>
      <c r="E68" s="984"/>
      <c r="F68" s="984"/>
      <c r="G68" s="984"/>
      <c r="H68" s="984"/>
      <c r="I68" s="984"/>
      <c r="J68" s="984"/>
      <c r="K68" s="984"/>
      <c r="L68" s="984"/>
      <c r="M68" s="984"/>
      <c r="N68" s="984"/>
      <c r="O68" s="984"/>
      <c r="P68" s="985"/>
      <c r="Q68" s="986">
        <v>175</v>
      </c>
      <c r="R68" s="980"/>
      <c r="S68" s="980"/>
      <c r="T68" s="980"/>
      <c r="U68" s="980"/>
      <c r="V68" s="980">
        <v>160</v>
      </c>
      <c r="W68" s="980"/>
      <c r="X68" s="980"/>
      <c r="Y68" s="980"/>
      <c r="Z68" s="980"/>
      <c r="AA68" s="980">
        <v>2</v>
      </c>
      <c r="AB68" s="980"/>
      <c r="AC68" s="980"/>
      <c r="AD68" s="980"/>
      <c r="AE68" s="980"/>
      <c r="AF68" s="980">
        <v>2</v>
      </c>
      <c r="AG68" s="980"/>
      <c r="AH68" s="980"/>
      <c r="AI68" s="980"/>
      <c r="AJ68" s="980"/>
      <c r="AK68" s="980" t="s">
        <v>589</v>
      </c>
      <c r="AL68" s="980"/>
      <c r="AM68" s="980"/>
      <c r="AN68" s="980"/>
      <c r="AO68" s="980"/>
      <c r="AP68" s="980" t="s">
        <v>588</v>
      </c>
      <c r="AQ68" s="980"/>
      <c r="AR68" s="980"/>
      <c r="AS68" s="980"/>
      <c r="AT68" s="980"/>
      <c r="AU68" s="980" t="s">
        <v>588</v>
      </c>
      <c r="AV68" s="980"/>
      <c r="AW68" s="980"/>
      <c r="AX68" s="980"/>
      <c r="AY68" s="980"/>
      <c r="AZ68" s="981"/>
      <c r="BA68" s="981"/>
      <c r="BB68" s="981"/>
      <c r="BC68" s="981"/>
      <c r="BD68" s="982"/>
      <c r="BE68" s="239"/>
      <c r="BF68" s="239"/>
      <c r="BG68" s="239"/>
      <c r="BH68" s="239"/>
      <c r="BI68" s="239"/>
      <c r="BJ68" s="239"/>
      <c r="BK68" s="239"/>
      <c r="BL68" s="239"/>
      <c r="BM68" s="239"/>
      <c r="BN68" s="239"/>
      <c r="BO68" s="239"/>
      <c r="BP68" s="239"/>
      <c r="BQ68" s="236">
        <v>62</v>
      </c>
      <c r="BR68" s="241"/>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28"/>
    </row>
    <row r="69" spans="1:131" ht="26.25" customHeight="1" x14ac:dyDescent="0.15">
      <c r="A69" s="236">
        <v>2</v>
      </c>
      <c r="B69" s="972" t="s">
        <v>591</v>
      </c>
      <c r="C69" s="973"/>
      <c r="D69" s="973"/>
      <c r="E69" s="973"/>
      <c r="F69" s="973"/>
      <c r="G69" s="973"/>
      <c r="H69" s="973"/>
      <c r="I69" s="973"/>
      <c r="J69" s="973"/>
      <c r="K69" s="973"/>
      <c r="L69" s="973"/>
      <c r="M69" s="973"/>
      <c r="N69" s="973"/>
      <c r="O69" s="973"/>
      <c r="P69" s="974"/>
      <c r="Q69" s="975">
        <v>200</v>
      </c>
      <c r="R69" s="969"/>
      <c r="S69" s="969"/>
      <c r="T69" s="969"/>
      <c r="U69" s="969"/>
      <c r="V69" s="969">
        <v>194</v>
      </c>
      <c r="W69" s="969"/>
      <c r="X69" s="969"/>
      <c r="Y69" s="969"/>
      <c r="Z69" s="969"/>
      <c r="AA69" s="969">
        <v>6</v>
      </c>
      <c r="AB69" s="969"/>
      <c r="AC69" s="969"/>
      <c r="AD69" s="969"/>
      <c r="AE69" s="969"/>
      <c r="AF69" s="969">
        <v>6</v>
      </c>
      <c r="AG69" s="969"/>
      <c r="AH69" s="969"/>
      <c r="AI69" s="969"/>
      <c r="AJ69" s="969"/>
      <c r="AK69" s="969" t="s">
        <v>588</v>
      </c>
      <c r="AL69" s="969"/>
      <c r="AM69" s="969"/>
      <c r="AN69" s="969"/>
      <c r="AO69" s="969"/>
      <c r="AP69" s="969" t="s">
        <v>588</v>
      </c>
      <c r="AQ69" s="969"/>
      <c r="AR69" s="969"/>
      <c r="AS69" s="969"/>
      <c r="AT69" s="969"/>
      <c r="AU69" s="969" t="s">
        <v>595</v>
      </c>
      <c r="AV69" s="969"/>
      <c r="AW69" s="969"/>
      <c r="AX69" s="969"/>
      <c r="AY69" s="969"/>
      <c r="AZ69" s="970"/>
      <c r="BA69" s="970"/>
      <c r="BB69" s="970"/>
      <c r="BC69" s="970"/>
      <c r="BD69" s="971"/>
      <c r="BE69" s="239"/>
      <c r="BF69" s="239"/>
      <c r="BG69" s="239"/>
      <c r="BH69" s="239"/>
      <c r="BI69" s="239"/>
      <c r="BJ69" s="239"/>
      <c r="BK69" s="239"/>
      <c r="BL69" s="239"/>
      <c r="BM69" s="239"/>
      <c r="BN69" s="239"/>
      <c r="BO69" s="239"/>
      <c r="BP69" s="239"/>
      <c r="BQ69" s="236">
        <v>63</v>
      </c>
      <c r="BR69" s="241"/>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28"/>
    </row>
    <row r="70" spans="1:131" ht="26.25" customHeight="1" x14ac:dyDescent="0.15">
      <c r="A70" s="236">
        <v>3</v>
      </c>
      <c r="B70" s="972" t="s">
        <v>592</v>
      </c>
      <c r="C70" s="973"/>
      <c r="D70" s="973"/>
      <c r="E70" s="973"/>
      <c r="F70" s="973"/>
      <c r="G70" s="973"/>
      <c r="H70" s="973"/>
      <c r="I70" s="973"/>
      <c r="J70" s="973"/>
      <c r="K70" s="973"/>
      <c r="L70" s="973"/>
      <c r="M70" s="973"/>
      <c r="N70" s="973"/>
      <c r="O70" s="973"/>
      <c r="P70" s="974"/>
      <c r="Q70" s="975">
        <v>1361</v>
      </c>
      <c r="R70" s="969"/>
      <c r="S70" s="969"/>
      <c r="T70" s="969"/>
      <c r="U70" s="969"/>
      <c r="V70" s="969">
        <v>1324</v>
      </c>
      <c r="W70" s="969"/>
      <c r="X70" s="969"/>
      <c r="Y70" s="969"/>
      <c r="Z70" s="969"/>
      <c r="AA70" s="969">
        <v>37</v>
      </c>
      <c r="AB70" s="969"/>
      <c r="AC70" s="969"/>
      <c r="AD70" s="969"/>
      <c r="AE70" s="969"/>
      <c r="AF70" s="969">
        <v>37</v>
      </c>
      <c r="AG70" s="969"/>
      <c r="AH70" s="969"/>
      <c r="AI70" s="969"/>
      <c r="AJ70" s="969"/>
      <c r="AK70" s="969" t="s">
        <v>588</v>
      </c>
      <c r="AL70" s="969"/>
      <c r="AM70" s="969"/>
      <c r="AN70" s="969"/>
      <c r="AO70" s="969"/>
      <c r="AP70" s="969" t="s">
        <v>588</v>
      </c>
      <c r="AQ70" s="969"/>
      <c r="AR70" s="969"/>
      <c r="AS70" s="969"/>
      <c r="AT70" s="969"/>
      <c r="AU70" s="969" t="s">
        <v>588</v>
      </c>
      <c r="AV70" s="969"/>
      <c r="AW70" s="969"/>
      <c r="AX70" s="969"/>
      <c r="AY70" s="969"/>
      <c r="AZ70" s="970"/>
      <c r="BA70" s="970"/>
      <c r="BB70" s="970"/>
      <c r="BC70" s="970"/>
      <c r="BD70" s="971"/>
      <c r="BE70" s="239"/>
      <c r="BF70" s="239"/>
      <c r="BG70" s="239"/>
      <c r="BH70" s="239"/>
      <c r="BI70" s="239"/>
      <c r="BJ70" s="239"/>
      <c r="BK70" s="239"/>
      <c r="BL70" s="239"/>
      <c r="BM70" s="239"/>
      <c r="BN70" s="239"/>
      <c r="BO70" s="239"/>
      <c r="BP70" s="239"/>
      <c r="BQ70" s="236">
        <v>64</v>
      </c>
      <c r="BR70" s="241"/>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28"/>
    </row>
    <row r="71" spans="1:131" ht="26.25" customHeight="1" x14ac:dyDescent="0.15">
      <c r="A71" s="236">
        <v>4</v>
      </c>
      <c r="B71" s="972" t="s">
        <v>593</v>
      </c>
      <c r="C71" s="973"/>
      <c r="D71" s="973"/>
      <c r="E71" s="973"/>
      <c r="F71" s="973"/>
      <c r="G71" s="973"/>
      <c r="H71" s="973"/>
      <c r="I71" s="973"/>
      <c r="J71" s="973"/>
      <c r="K71" s="973"/>
      <c r="L71" s="973"/>
      <c r="M71" s="973"/>
      <c r="N71" s="973"/>
      <c r="O71" s="973"/>
      <c r="P71" s="974"/>
      <c r="Q71" s="975">
        <v>1331</v>
      </c>
      <c r="R71" s="969"/>
      <c r="S71" s="969"/>
      <c r="T71" s="969"/>
      <c r="U71" s="969"/>
      <c r="V71" s="969">
        <v>1257</v>
      </c>
      <c r="W71" s="969"/>
      <c r="X71" s="969"/>
      <c r="Y71" s="969"/>
      <c r="Z71" s="969"/>
      <c r="AA71" s="969">
        <v>74</v>
      </c>
      <c r="AB71" s="969"/>
      <c r="AC71" s="969"/>
      <c r="AD71" s="969"/>
      <c r="AE71" s="969"/>
      <c r="AF71" s="969">
        <v>74</v>
      </c>
      <c r="AG71" s="969"/>
      <c r="AH71" s="969"/>
      <c r="AI71" s="969"/>
      <c r="AJ71" s="969"/>
      <c r="AK71" s="969" t="s">
        <v>588</v>
      </c>
      <c r="AL71" s="969"/>
      <c r="AM71" s="969"/>
      <c r="AN71" s="969"/>
      <c r="AO71" s="969"/>
      <c r="AP71" s="969">
        <v>214</v>
      </c>
      <c r="AQ71" s="969"/>
      <c r="AR71" s="969"/>
      <c r="AS71" s="969"/>
      <c r="AT71" s="969"/>
      <c r="AU71" s="969" t="s">
        <v>588</v>
      </c>
      <c r="AV71" s="969"/>
      <c r="AW71" s="969"/>
      <c r="AX71" s="969"/>
      <c r="AY71" s="969"/>
      <c r="AZ71" s="970"/>
      <c r="BA71" s="970"/>
      <c r="BB71" s="970"/>
      <c r="BC71" s="970"/>
      <c r="BD71" s="971"/>
      <c r="BE71" s="239"/>
      <c r="BF71" s="239"/>
      <c r="BG71" s="239"/>
      <c r="BH71" s="239"/>
      <c r="BI71" s="239"/>
      <c r="BJ71" s="239"/>
      <c r="BK71" s="239"/>
      <c r="BL71" s="239"/>
      <c r="BM71" s="239"/>
      <c r="BN71" s="239"/>
      <c r="BO71" s="239"/>
      <c r="BP71" s="239"/>
      <c r="BQ71" s="236">
        <v>65</v>
      </c>
      <c r="BR71" s="241"/>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28"/>
    </row>
    <row r="72" spans="1:131" ht="26.25" customHeight="1" x14ac:dyDescent="0.15">
      <c r="A72" s="236">
        <v>5</v>
      </c>
      <c r="B72" s="972" t="s">
        <v>594</v>
      </c>
      <c r="C72" s="973"/>
      <c r="D72" s="973"/>
      <c r="E72" s="973"/>
      <c r="F72" s="973"/>
      <c r="G72" s="973"/>
      <c r="H72" s="973"/>
      <c r="I72" s="973"/>
      <c r="J72" s="973"/>
      <c r="K72" s="973"/>
      <c r="L72" s="973"/>
      <c r="M72" s="973"/>
      <c r="N72" s="973"/>
      <c r="O72" s="973"/>
      <c r="P72" s="974"/>
      <c r="Q72" s="975">
        <v>15</v>
      </c>
      <c r="R72" s="969"/>
      <c r="S72" s="969"/>
      <c r="T72" s="969"/>
      <c r="U72" s="969"/>
      <c r="V72" s="969">
        <v>15</v>
      </c>
      <c r="W72" s="969"/>
      <c r="X72" s="969"/>
      <c r="Y72" s="969"/>
      <c r="Z72" s="969"/>
      <c r="AA72" s="969">
        <v>0</v>
      </c>
      <c r="AB72" s="969"/>
      <c r="AC72" s="969"/>
      <c r="AD72" s="969"/>
      <c r="AE72" s="969"/>
      <c r="AF72" s="969">
        <v>0</v>
      </c>
      <c r="AG72" s="969"/>
      <c r="AH72" s="969"/>
      <c r="AI72" s="969"/>
      <c r="AJ72" s="969"/>
      <c r="AK72" s="969" t="s">
        <v>596</v>
      </c>
      <c r="AL72" s="969"/>
      <c r="AM72" s="969"/>
      <c r="AN72" s="969"/>
      <c r="AO72" s="969"/>
      <c r="AP72" s="969" t="s">
        <v>597</v>
      </c>
      <c r="AQ72" s="969"/>
      <c r="AR72" s="969"/>
      <c r="AS72" s="969"/>
      <c r="AT72" s="969"/>
      <c r="AU72" s="969" t="s">
        <v>588</v>
      </c>
      <c r="AV72" s="969"/>
      <c r="AW72" s="969"/>
      <c r="AX72" s="969"/>
      <c r="AY72" s="969"/>
      <c r="AZ72" s="970"/>
      <c r="BA72" s="970"/>
      <c r="BB72" s="970"/>
      <c r="BC72" s="970"/>
      <c r="BD72" s="971"/>
      <c r="BE72" s="239"/>
      <c r="BF72" s="239"/>
      <c r="BG72" s="239"/>
      <c r="BH72" s="239"/>
      <c r="BI72" s="239"/>
      <c r="BJ72" s="239"/>
      <c r="BK72" s="239"/>
      <c r="BL72" s="239"/>
      <c r="BM72" s="239"/>
      <c r="BN72" s="239"/>
      <c r="BO72" s="239"/>
      <c r="BP72" s="239"/>
      <c r="BQ72" s="236">
        <v>66</v>
      </c>
      <c r="BR72" s="241"/>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28"/>
    </row>
    <row r="73" spans="1:131" ht="26.25" customHeight="1" x14ac:dyDescent="0.15">
      <c r="A73" s="236">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39"/>
      <c r="BF73" s="239"/>
      <c r="BG73" s="239"/>
      <c r="BH73" s="239"/>
      <c r="BI73" s="239"/>
      <c r="BJ73" s="239"/>
      <c r="BK73" s="239"/>
      <c r="BL73" s="239"/>
      <c r="BM73" s="239"/>
      <c r="BN73" s="239"/>
      <c r="BO73" s="239"/>
      <c r="BP73" s="239"/>
      <c r="BQ73" s="236">
        <v>67</v>
      </c>
      <c r="BR73" s="241"/>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28"/>
    </row>
    <row r="74" spans="1:131" ht="26.25" customHeight="1" x14ac:dyDescent="0.15">
      <c r="A74" s="236">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39"/>
      <c r="BF74" s="239"/>
      <c r="BG74" s="239"/>
      <c r="BH74" s="239"/>
      <c r="BI74" s="239"/>
      <c r="BJ74" s="239"/>
      <c r="BK74" s="239"/>
      <c r="BL74" s="239"/>
      <c r="BM74" s="239"/>
      <c r="BN74" s="239"/>
      <c r="BO74" s="239"/>
      <c r="BP74" s="239"/>
      <c r="BQ74" s="236">
        <v>68</v>
      </c>
      <c r="BR74" s="241"/>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28"/>
    </row>
    <row r="75" spans="1:131" ht="26.25" customHeight="1" x14ac:dyDescent="0.15">
      <c r="A75" s="236">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39"/>
      <c r="BF75" s="239"/>
      <c r="BG75" s="239"/>
      <c r="BH75" s="239"/>
      <c r="BI75" s="239"/>
      <c r="BJ75" s="239"/>
      <c r="BK75" s="239"/>
      <c r="BL75" s="239"/>
      <c r="BM75" s="239"/>
      <c r="BN75" s="239"/>
      <c r="BO75" s="239"/>
      <c r="BP75" s="239"/>
      <c r="BQ75" s="236">
        <v>69</v>
      </c>
      <c r="BR75" s="241"/>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28"/>
    </row>
    <row r="76" spans="1:131" ht="26.25" customHeight="1" x14ac:dyDescent="0.15">
      <c r="A76" s="236">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39"/>
      <c r="BF76" s="239"/>
      <c r="BG76" s="239"/>
      <c r="BH76" s="239"/>
      <c r="BI76" s="239"/>
      <c r="BJ76" s="239"/>
      <c r="BK76" s="239"/>
      <c r="BL76" s="239"/>
      <c r="BM76" s="239"/>
      <c r="BN76" s="239"/>
      <c r="BO76" s="239"/>
      <c r="BP76" s="239"/>
      <c r="BQ76" s="236">
        <v>70</v>
      </c>
      <c r="BR76" s="241"/>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28"/>
    </row>
    <row r="77" spans="1:131" ht="26.25" customHeight="1" x14ac:dyDescent="0.15">
      <c r="A77" s="236">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39"/>
      <c r="BF77" s="239"/>
      <c r="BG77" s="239"/>
      <c r="BH77" s="239"/>
      <c r="BI77" s="239"/>
      <c r="BJ77" s="239"/>
      <c r="BK77" s="239"/>
      <c r="BL77" s="239"/>
      <c r="BM77" s="239"/>
      <c r="BN77" s="239"/>
      <c r="BO77" s="239"/>
      <c r="BP77" s="239"/>
      <c r="BQ77" s="236">
        <v>71</v>
      </c>
      <c r="BR77" s="241"/>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28"/>
    </row>
    <row r="78" spans="1:131" ht="26.25" customHeight="1" x14ac:dyDescent="0.15">
      <c r="A78" s="236">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39"/>
      <c r="BF78" s="239"/>
      <c r="BG78" s="239"/>
      <c r="BH78" s="239"/>
      <c r="BI78" s="239"/>
      <c r="BJ78" s="228"/>
      <c r="BK78" s="228"/>
      <c r="BL78" s="228"/>
      <c r="BM78" s="228"/>
      <c r="BN78" s="228"/>
      <c r="BO78" s="239"/>
      <c r="BP78" s="239"/>
      <c r="BQ78" s="236">
        <v>72</v>
      </c>
      <c r="BR78" s="241"/>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28"/>
    </row>
    <row r="79" spans="1:131" ht="26.25" customHeight="1" x14ac:dyDescent="0.15">
      <c r="A79" s="236">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39"/>
      <c r="BF79" s="239"/>
      <c r="BG79" s="239"/>
      <c r="BH79" s="239"/>
      <c r="BI79" s="239"/>
      <c r="BJ79" s="228"/>
      <c r="BK79" s="228"/>
      <c r="BL79" s="228"/>
      <c r="BM79" s="228"/>
      <c r="BN79" s="228"/>
      <c r="BO79" s="239"/>
      <c r="BP79" s="239"/>
      <c r="BQ79" s="236">
        <v>73</v>
      </c>
      <c r="BR79" s="241"/>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28"/>
    </row>
    <row r="80" spans="1:131" ht="26.25" customHeight="1" x14ac:dyDescent="0.15">
      <c r="A80" s="236">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39"/>
      <c r="BF80" s="239"/>
      <c r="BG80" s="239"/>
      <c r="BH80" s="239"/>
      <c r="BI80" s="239"/>
      <c r="BJ80" s="239"/>
      <c r="BK80" s="239"/>
      <c r="BL80" s="239"/>
      <c r="BM80" s="239"/>
      <c r="BN80" s="239"/>
      <c r="BO80" s="239"/>
      <c r="BP80" s="239"/>
      <c r="BQ80" s="236">
        <v>74</v>
      </c>
      <c r="BR80" s="241"/>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28"/>
    </row>
    <row r="81" spans="1:131" ht="26.25" customHeight="1" x14ac:dyDescent="0.15">
      <c r="A81" s="236">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39"/>
      <c r="BF81" s="239"/>
      <c r="BG81" s="239"/>
      <c r="BH81" s="239"/>
      <c r="BI81" s="239"/>
      <c r="BJ81" s="239"/>
      <c r="BK81" s="239"/>
      <c r="BL81" s="239"/>
      <c r="BM81" s="239"/>
      <c r="BN81" s="239"/>
      <c r="BO81" s="239"/>
      <c r="BP81" s="239"/>
      <c r="BQ81" s="236">
        <v>75</v>
      </c>
      <c r="BR81" s="241"/>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28"/>
    </row>
    <row r="82" spans="1:131" ht="26.25" customHeight="1" x14ac:dyDescent="0.15">
      <c r="A82" s="236">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39"/>
      <c r="BF82" s="239"/>
      <c r="BG82" s="239"/>
      <c r="BH82" s="239"/>
      <c r="BI82" s="239"/>
      <c r="BJ82" s="239"/>
      <c r="BK82" s="239"/>
      <c r="BL82" s="239"/>
      <c r="BM82" s="239"/>
      <c r="BN82" s="239"/>
      <c r="BO82" s="239"/>
      <c r="BP82" s="239"/>
      <c r="BQ82" s="236">
        <v>76</v>
      </c>
      <c r="BR82" s="241"/>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28"/>
    </row>
    <row r="83" spans="1:131" ht="26.25" customHeight="1" x14ac:dyDescent="0.15">
      <c r="A83" s="236">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39"/>
      <c r="BF83" s="239"/>
      <c r="BG83" s="239"/>
      <c r="BH83" s="239"/>
      <c r="BI83" s="239"/>
      <c r="BJ83" s="239"/>
      <c r="BK83" s="239"/>
      <c r="BL83" s="239"/>
      <c r="BM83" s="239"/>
      <c r="BN83" s="239"/>
      <c r="BO83" s="239"/>
      <c r="BP83" s="239"/>
      <c r="BQ83" s="236">
        <v>77</v>
      </c>
      <c r="BR83" s="241"/>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28"/>
    </row>
    <row r="84" spans="1:131" ht="26.25" customHeight="1" x14ac:dyDescent="0.15">
      <c r="A84" s="236">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39"/>
      <c r="BF84" s="239"/>
      <c r="BG84" s="239"/>
      <c r="BH84" s="239"/>
      <c r="BI84" s="239"/>
      <c r="BJ84" s="239"/>
      <c r="BK84" s="239"/>
      <c r="BL84" s="239"/>
      <c r="BM84" s="239"/>
      <c r="BN84" s="239"/>
      <c r="BO84" s="239"/>
      <c r="BP84" s="239"/>
      <c r="BQ84" s="236">
        <v>78</v>
      </c>
      <c r="BR84" s="241"/>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28"/>
    </row>
    <row r="85" spans="1:131" ht="26.25" customHeight="1" x14ac:dyDescent="0.15">
      <c r="A85" s="236">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39"/>
      <c r="BF85" s="239"/>
      <c r="BG85" s="239"/>
      <c r="BH85" s="239"/>
      <c r="BI85" s="239"/>
      <c r="BJ85" s="239"/>
      <c r="BK85" s="239"/>
      <c r="BL85" s="239"/>
      <c r="BM85" s="239"/>
      <c r="BN85" s="239"/>
      <c r="BO85" s="239"/>
      <c r="BP85" s="239"/>
      <c r="BQ85" s="236">
        <v>79</v>
      </c>
      <c r="BR85" s="241"/>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28"/>
    </row>
    <row r="86" spans="1:131" ht="26.25" customHeight="1" x14ac:dyDescent="0.15">
      <c r="A86" s="236">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39"/>
      <c r="BF86" s="239"/>
      <c r="BG86" s="239"/>
      <c r="BH86" s="239"/>
      <c r="BI86" s="239"/>
      <c r="BJ86" s="239"/>
      <c r="BK86" s="239"/>
      <c r="BL86" s="239"/>
      <c r="BM86" s="239"/>
      <c r="BN86" s="239"/>
      <c r="BO86" s="239"/>
      <c r="BP86" s="239"/>
      <c r="BQ86" s="236">
        <v>80</v>
      </c>
      <c r="BR86" s="241"/>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28"/>
    </row>
    <row r="87" spans="1:131" ht="26.25" customHeight="1" x14ac:dyDescent="0.15">
      <c r="A87" s="242">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39"/>
      <c r="BF87" s="239"/>
      <c r="BG87" s="239"/>
      <c r="BH87" s="239"/>
      <c r="BI87" s="239"/>
      <c r="BJ87" s="239"/>
      <c r="BK87" s="239"/>
      <c r="BL87" s="239"/>
      <c r="BM87" s="239"/>
      <c r="BN87" s="239"/>
      <c r="BO87" s="239"/>
      <c r="BP87" s="239"/>
      <c r="BQ87" s="236">
        <v>81</v>
      </c>
      <c r="BR87" s="241"/>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28"/>
    </row>
    <row r="88" spans="1:131" ht="26.25" customHeight="1" thickBot="1" x14ac:dyDescent="0.2">
      <c r="A88" s="238" t="s">
        <v>394</v>
      </c>
      <c r="B88" s="935" t="s">
        <v>424</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39"/>
      <c r="BF88" s="239"/>
      <c r="BG88" s="239"/>
      <c r="BH88" s="239"/>
      <c r="BI88" s="239"/>
      <c r="BJ88" s="239"/>
      <c r="BK88" s="239"/>
      <c r="BL88" s="239"/>
      <c r="BM88" s="239"/>
      <c r="BN88" s="239"/>
      <c r="BO88" s="239"/>
      <c r="BP88" s="239"/>
      <c r="BQ88" s="236">
        <v>82</v>
      </c>
      <c r="BR88" s="241"/>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394</v>
      </c>
      <c r="BR102" s="935" t="s">
        <v>425</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c r="CS102" s="951"/>
      <c r="CT102" s="951"/>
      <c r="CU102" s="951"/>
      <c r="CV102" s="952"/>
      <c r="CW102" s="950"/>
      <c r="CX102" s="951"/>
      <c r="CY102" s="951"/>
      <c r="CZ102" s="951"/>
      <c r="DA102" s="952"/>
      <c r="DB102" s="950"/>
      <c r="DC102" s="951"/>
      <c r="DD102" s="951"/>
      <c r="DE102" s="951"/>
      <c r="DF102" s="952"/>
      <c r="DG102" s="950"/>
      <c r="DH102" s="951"/>
      <c r="DI102" s="951"/>
      <c r="DJ102" s="951"/>
      <c r="DK102" s="952"/>
      <c r="DL102" s="950"/>
      <c r="DM102" s="951"/>
      <c r="DN102" s="951"/>
      <c r="DO102" s="951"/>
      <c r="DP102" s="952"/>
      <c r="DQ102" s="950"/>
      <c r="DR102" s="951"/>
      <c r="DS102" s="951"/>
      <c r="DT102" s="951"/>
      <c r="DU102" s="952"/>
      <c r="DV102" s="935"/>
      <c r="DW102" s="936"/>
      <c r="DX102" s="936"/>
      <c r="DY102" s="936"/>
      <c r="DZ102" s="937"/>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38" t="s">
        <v>426</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39" t="s">
        <v>427</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428</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429</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40" t="s">
        <v>430</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431</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8" customFormat="1" ht="26.25" customHeight="1" x14ac:dyDescent="0.15">
      <c r="A109" s="893" t="s">
        <v>432</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433</v>
      </c>
      <c r="AB109" s="894"/>
      <c r="AC109" s="894"/>
      <c r="AD109" s="894"/>
      <c r="AE109" s="895"/>
      <c r="AF109" s="896" t="s">
        <v>434</v>
      </c>
      <c r="AG109" s="894"/>
      <c r="AH109" s="894"/>
      <c r="AI109" s="894"/>
      <c r="AJ109" s="895"/>
      <c r="AK109" s="896" t="s">
        <v>312</v>
      </c>
      <c r="AL109" s="894"/>
      <c r="AM109" s="894"/>
      <c r="AN109" s="894"/>
      <c r="AO109" s="895"/>
      <c r="AP109" s="896" t="s">
        <v>435</v>
      </c>
      <c r="AQ109" s="894"/>
      <c r="AR109" s="894"/>
      <c r="AS109" s="894"/>
      <c r="AT109" s="927"/>
      <c r="AU109" s="893" t="s">
        <v>432</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433</v>
      </c>
      <c r="BR109" s="894"/>
      <c r="BS109" s="894"/>
      <c r="BT109" s="894"/>
      <c r="BU109" s="895"/>
      <c r="BV109" s="896" t="s">
        <v>434</v>
      </c>
      <c r="BW109" s="894"/>
      <c r="BX109" s="894"/>
      <c r="BY109" s="894"/>
      <c r="BZ109" s="895"/>
      <c r="CA109" s="896" t="s">
        <v>312</v>
      </c>
      <c r="CB109" s="894"/>
      <c r="CC109" s="894"/>
      <c r="CD109" s="894"/>
      <c r="CE109" s="895"/>
      <c r="CF109" s="934" t="s">
        <v>435</v>
      </c>
      <c r="CG109" s="934"/>
      <c r="CH109" s="934"/>
      <c r="CI109" s="934"/>
      <c r="CJ109" s="934"/>
      <c r="CK109" s="896" t="s">
        <v>436</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433</v>
      </c>
      <c r="DH109" s="894"/>
      <c r="DI109" s="894"/>
      <c r="DJ109" s="894"/>
      <c r="DK109" s="895"/>
      <c r="DL109" s="896" t="s">
        <v>434</v>
      </c>
      <c r="DM109" s="894"/>
      <c r="DN109" s="894"/>
      <c r="DO109" s="894"/>
      <c r="DP109" s="895"/>
      <c r="DQ109" s="896" t="s">
        <v>312</v>
      </c>
      <c r="DR109" s="894"/>
      <c r="DS109" s="894"/>
      <c r="DT109" s="894"/>
      <c r="DU109" s="895"/>
      <c r="DV109" s="896" t="s">
        <v>435</v>
      </c>
      <c r="DW109" s="894"/>
      <c r="DX109" s="894"/>
      <c r="DY109" s="894"/>
      <c r="DZ109" s="927"/>
    </row>
    <row r="110" spans="1:131" s="228" customFormat="1" ht="26.25" customHeight="1" x14ac:dyDescent="0.15">
      <c r="A110" s="805" t="s">
        <v>437</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230189</v>
      </c>
      <c r="AB110" s="887"/>
      <c r="AC110" s="887"/>
      <c r="AD110" s="887"/>
      <c r="AE110" s="888"/>
      <c r="AF110" s="889">
        <v>245736</v>
      </c>
      <c r="AG110" s="887"/>
      <c r="AH110" s="887"/>
      <c r="AI110" s="887"/>
      <c r="AJ110" s="888"/>
      <c r="AK110" s="889">
        <v>244969</v>
      </c>
      <c r="AL110" s="887"/>
      <c r="AM110" s="887"/>
      <c r="AN110" s="887"/>
      <c r="AO110" s="888"/>
      <c r="AP110" s="890">
        <v>19</v>
      </c>
      <c r="AQ110" s="891"/>
      <c r="AR110" s="891"/>
      <c r="AS110" s="891"/>
      <c r="AT110" s="892"/>
      <c r="AU110" s="928" t="s">
        <v>74</v>
      </c>
      <c r="AV110" s="929"/>
      <c r="AW110" s="929"/>
      <c r="AX110" s="929"/>
      <c r="AY110" s="929"/>
      <c r="AZ110" s="838" t="s">
        <v>438</v>
      </c>
      <c r="BA110" s="806"/>
      <c r="BB110" s="806"/>
      <c r="BC110" s="806"/>
      <c r="BD110" s="806"/>
      <c r="BE110" s="806"/>
      <c r="BF110" s="806"/>
      <c r="BG110" s="806"/>
      <c r="BH110" s="806"/>
      <c r="BI110" s="806"/>
      <c r="BJ110" s="806"/>
      <c r="BK110" s="806"/>
      <c r="BL110" s="806"/>
      <c r="BM110" s="806"/>
      <c r="BN110" s="806"/>
      <c r="BO110" s="806"/>
      <c r="BP110" s="807"/>
      <c r="BQ110" s="839">
        <v>2280777</v>
      </c>
      <c r="BR110" s="823"/>
      <c r="BS110" s="823"/>
      <c r="BT110" s="823"/>
      <c r="BU110" s="823"/>
      <c r="BV110" s="823">
        <v>2350868</v>
      </c>
      <c r="BW110" s="823"/>
      <c r="BX110" s="823"/>
      <c r="BY110" s="823"/>
      <c r="BZ110" s="823"/>
      <c r="CA110" s="823">
        <v>2245600</v>
      </c>
      <c r="CB110" s="823"/>
      <c r="CC110" s="823"/>
      <c r="CD110" s="823"/>
      <c r="CE110" s="823"/>
      <c r="CF110" s="861">
        <v>174.3</v>
      </c>
      <c r="CG110" s="862"/>
      <c r="CH110" s="862"/>
      <c r="CI110" s="862"/>
      <c r="CJ110" s="862"/>
      <c r="CK110" s="924" t="s">
        <v>439</v>
      </c>
      <c r="CL110" s="881"/>
      <c r="CM110" s="838" t="s">
        <v>440</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39" t="s">
        <v>441</v>
      </c>
      <c r="DH110" s="823"/>
      <c r="DI110" s="823"/>
      <c r="DJ110" s="823"/>
      <c r="DK110" s="823"/>
      <c r="DL110" s="823" t="s">
        <v>442</v>
      </c>
      <c r="DM110" s="823"/>
      <c r="DN110" s="823"/>
      <c r="DO110" s="823"/>
      <c r="DP110" s="823"/>
      <c r="DQ110" s="823" t="s">
        <v>443</v>
      </c>
      <c r="DR110" s="823"/>
      <c r="DS110" s="823"/>
      <c r="DT110" s="823"/>
      <c r="DU110" s="823"/>
      <c r="DV110" s="824" t="s">
        <v>442</v>
      </c>
      <c r="DW110" s="824"/>
      <c r="DX110" s="824"/>
      <c r="DY110" s="824"/>
      <c r="DZ110" s="825"/>
    </row>
    <row r="111" spans="1:131" s="228" customFormat="1" ht="26.25" customHeight="1" x14ac:dyDescent="0.15">
      <c r="A111" s="772" t="s">
        <v>444</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0" t="s">
        <v>441</v>
      </c>
      <c r="AB111" s="911"/>
      <c r="AC111" s="911"/>
      <c r="AD111" s="911"/>
      <c r="AE111" s="912"/>
      <c r="AF111" s="913" t="s">
        <v>442</v>
      </c>
      <c r="AG111" s="911"/>
      <c r="AH111" s="911"/>
      <c r="AI111" s="911"/>
      <c r="AJ111" s="912"/>
      <c r="AK111" s="913" t="s">
        <v>445</v>
      </c>
      <c r="AL111" s="911"/>
      <c r="AM111" s="911"/>
      <c r="AN111" s="911"/>
      <c r="AO111" s="912"/>
      <c r="AP111" s="914" t="s">
        <v>445</v>
      </c>
      <c r="AQ111" s="915"/>
      <c r="AR111" s="915"/>
      <c r="AS111" s="915"/>
      <c r="AT111" s="916"/>
      <c r="AU111" s="930"/>
      <c r="AV111" s="931"/>
      <c r="AW111" s="931"/>
      <c r="AX111" s="931"/>
      <c r="AY111" s="931"/>
      <c r="AZ111" s="813" t="s">
        <v>446</v>
      </c>
      <c r="BA111" s="750"/>
      <c r="BB111" s="750"/>
      <c r="BC111" s="750"/>
      <c r="BD111" s="750"/>
      <c r="BE111" s="750"/>
      <c r="BF111" s="750"/>
      <c r="BG111" s="750"/>
      <c r="BH111" s="750"/>
      <c r="BI111" s="750"/>
      <c r="BJ111" s="750"/>
      <c r="BK111" s="750"/>
      <c r="BL111" s="750"/>
      <c r="BM111" s="750"/>
      <c r="BN111" s="750"/>
      <c r="BO111" s="750"/>
      <c r="BP111" s="751"/>
      <c r="BQ111" s="814" t="s">
        <v>442</v>
      </c>
      <c r="BR111" s="815"/>
      <c r="BS111" s="815"/>
      <c r="BT111" s="815"/>
      <c r="BU111" s="815"/>
      <c r="BV111" s="815" t="s">
        <v>441</v>
      </c>
      <c r="BW111" s="815"/>
      <c r="BX111" s="815"/>
      <c r="BY111" s="815"/>
      <c r="BZ111" s="815"/>
      <c r="CA111" s="815" t="s">
        <v>442</v>
      </c>
      <c r="CB111" s="815"/>
      <c r="CC111" s="815"/>
      <c r="CD111" s="815"/>
      <c r="CE111" s="815"/>
      <c r="CF111" s="870" t="s">
        <v>447</v>
      </c>
      <c r="CG111" s="871"/>
      <c r="CH111" s="871"/>
      <c r="CI111" s="871"/>
      <c r="CJ111" s="871"/>
      <c r="CK111" s="925"/>
      <c r="CL111" s="883"/>
      <c r="CM111" s="813" t="s">
        <v>448</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445</v>
      </c>
      <c r="DH111" s="815"/>
      <c r="DI111" s="815"/>
      <c r="DJ111" s="815"/>
      <c r="DK111" s="815"/>
      <c r="DL111" s="815" t="s">
        <v>445</v>
      </c>
      <c r="DM111" s="815"/>
      <c r="DN111" s="815"/>
      <c r="DO111" s="815"/>
      <c r="DP111" s="815"/>
      <c r="DQ111" s="815" t="s">
        <v>445</v>
      </c>
      <c r="DR111" s="815"/>
      <c r="DS111" s="815"/>
      <c r="DT111" s="815"/>
      <c r="DU111" s="815"/>
      <c r="DV111" s="792" t="s">
        <v>442</v>
      </c>
      <c r="DW111" s="792"/>
      <c r="DX111" s="792"/>
      <c r="DY111" s="792"/>
      <c r="DZ111" s="793"/>
    </row>
    <row r="112" spans="1:131" s="228" customFormat="1" ht="26.25" customHeight="1" x14ac:dyDescent="0.15">
      <c r="A112" s="917" t="s">
        <v>449</v>
      </c>
      <c r="B112" s="918"/>
      <c r="C112" s="750" t="s">
        <v>450</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441</v>
      </c>
      <c r="AB112" s="778"/>
      <c r="AC112" s="778"/>
      <c r="AD112" s="778"/>
      <c r="AE112" s="779"/>
      <c r="AF112" s="780" t="s">
        <v>447</v>
      </c>
      <c r="AG112" s="778"/>
      <c r="AH112" s="778"/>
      <c r="AI112" s="778"/>
      <c r="AJ112" s="779"/>
      <c r="AK112" s="780" t="s">
        <v>415</v>
      </c>
      <c r="AL112" s="778"/>
      <c r="AM112" s="778"/>
      <c r="AN112" s="778"/>
      <c r="AO112" s="779"/>
      <c r="AP112" s="819" t="s">
        <v>441</v>
      </c>
      <c r="AQ112" s="820"/>
      <c r="AR112" s="820"/>
      <c r="AS112" s="820"/>
      <c r="AT112" s="821"/>
      <c r="AU112" s="930"/>
      <c r="AV112" s="931"/>
      <c r="AW112" s="931"/>
      <c r="AX112" s="931"/>
      <c r="AY112" s="931"/>
      <c r="AZ112" s="813" t="s">
        <v>451</v>
      </c>
      <c r="BA112" s="750"/>
      <c r="BB112" s="750"/>
      <c r="BC112" s="750"/>
      <c r="BD112" s="750"/>
      <c r="BE112" s="750"/>
      <c r="BF112" s="750"/>
      <c r="BG112" s="750"/>
      <c r="BH112" s="750"/>
      <c r="BI112" s="750"/>
      <c r="BJ112" s="750"/>
      <c r="BK112" s="750"/>
      <c r="BL112" s="750"/>
      <c r="BM112" s="750"/>
      <c r="BN112" s="750"/>
      <c r="BO112" s="750"/>
      <c r="BP112" s="751"/>
      <c r="BQ112" s="814">
        <v>336411</v>
      </c>
      <c r="BR112" s="815"/>
      <c r="BS112" s="815"/>
      <c r="BT112" s="815"/>
      <c r="BU112" s="815"/>
      <c r="BV112" s="815">
        <v>317773</v>
      </c>
      <c r="BW112" s="815"/>
      <c r="BX112" s="815"/>
      <c r="BY112" s="815"/>
      <c r="BZ112" s="815"/>
      <c r="CA112" s="815">
        <v>341336</v>
      </c>
      <c r="CB112" s="815"/>
      <c r="CC112" s="815"/>
      <c r="CD112" s="815"/>
      <c r="CE112" s="815"/>
      <c r="CF112" s="870">
        <v>26.5</v>
      </c>
      <c r="CG112" s="871"/>
      <c r="CH112" s="871"/>
      <c r="CI112" s="871"/>
      <c r="CJ112" s="871"/>
      <c r="CK112" s="925"/>
      <c r="CL112" s="883"/>
      <c r="CM112" s="813" t="s">
        <v>452</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441</v>
      </c>
      <c r="DH112" s="815"/>
      <c r="DI112" s="815"/>
      <c r="DJ112" s="815"/>
      <c r="DK112" s="815"/>
      <c r="DL112" s="815" t="s">
        <v>441</v>
      </c>
      <c r="DM112" s="815"/>
      <c r="DN112" s="815"/>
      <c r="DO112" s="815"/>
      <c r="DP112" s="815"/>
      <c r="DQ112" s="815" t="s">
        <v>442</v>
      </c>
      <c r="DR112" s="815"/>
      <c r="DS112" s="815"/>
      <c r="DT112" s="815"/>
      <c r="DU112" s="815"/>
      <c r="DV112" s="792" t="s">
        <v>447</v>
      </c>
      <c r="DW112" s="792"/>
      <c r="DX112" s="792"/>
      <c r="DY112" s="792"/>
      <c r="DZ112" s="793"/>
    </row>
    <row r="113" spans="1:130" s="228" customFormat="1" ht="26.25" customHeight="1" x14ac:dyDescent="0.15">
      <c r="A113" s="919"/>
      <c r="B113" s="920"/>
      <c r="C113" s="750" t="s">
        <v>453</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0">
        <v>28111</v>
      </c>
      <c r="AB113" s="911"/>
      <c r="AC113" s="911"/>
      <c r="AD113" s="911"/>
      <c r="AE113" s="912"/>
      <c r="AF113" s="913">
        <v>30926</v>
      </c>
      <c r="AG113" s="911"/>
      <c r="AH113" s="911"/>
      <c r="AI113" s="911"/>
      <c r="AJ113" s="912"/>
      <c r="AK113" s="913">
        <v>31403</v>
      </c>
      <c r="AL113" s="911"/>
      <c r="AM113" s="911"/>
      <c r="AN113" s="911"/>
      <c r="AO113" s="912"/>
      <c r="AP113" s="914">
        <v>2.4</v>
      </c>
      <c r="AQ113" s="915"/>
      <c r="AR113" s="915"/>
      <c r="AS113" s="915"/>
      <c r="AT113" s="916"/>
      <c r="AU113" s="930"/>
      <c r="AV113" s="931"/>
      <c r="AW113" s="931"/>
      <c r="AX113" s="931"/>
      <c r="AY113" s="931"/>
      <c r="AZ113" s="813" t="s">
        <v>454</v>
      </c>
      <c r="BA113" s="750"/>
      <c r="BB113" s="750"/>
      <c r="BC113" s="750"/>
      <c r="BD113" s="750"/>
      <c r="BE113" s="750"/>
      <c r="BF113" s="750"/>
      <c r="BG113" s="750"/>
      <c r="BH113" s="750"/>
      <c r="BI113" s="750"/>
      <c r="BJ113" s="750"/>
      <c r="BK113" s="750"/>
      <c r="BL113" s="750"/>
      <c r="BM113" s="750"/>
      <c r="BN113" s="750"/>
      <c r="BO113" s="750"/>
      <c r="BP113" s="751"/>
      <c r="BQ113" s="814">
        <v>28732</v>
      </c>
      <c r="BR113" s="815"/>
      <c r="BS113" s="815"/>
      <c r="BT113" s="815"/>
      <c r="BU113" s="815"/>
      <c r="BV113" s="815">
        <v>10712</v>
      </c>
      <c r="BW113" s="815"/>
      <c r="BX113" s="815"/>
      <c r="BY113" s="815"/>
      <c r="BZ113" s="815"/>
      <c r="CA113" s="815">
        <v>5558</v>
      </c>
      <c r="CB113" s="815"/>
      <c r="CC113" s="815"/>
      <c r="CD113" s="815"/>
      <c r="CE113" s="815"/>
      <c r="CF113" s="870">
        <v>0.4</v>
      </c>
      <c r="CG113" s="871"/>
      <c r="CH113" s="871"/>
      <c r="CI113" s="871"/>
      <c r="CJ113" s="871"/>
      <c r="CK113" s="925"/>
      <c r="CL113" s="883"/>
      <c r="CM113" s="813" t="s">
        <v>455</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447</v>
      </c>
      <c r="DH113" s="778"/>
      <c r="DI113" s="778"/>
      <c r="DJ113" s="778"/>
      <c r="DK113" s="779"/>
      <c r="DL113" s="780" t="s">
        <v>447</v>
      </c>
      <c r="DM113" s="778"/>
      <c r="DN113" s="778"/>
      <c r="DO113" s="778"/>
      <c r="DP113" s="779"/>
      <c r="DQ113" s="780" t="s">
        <v>447</v>
      </c>
      <c r="DR113" s="778"/>
      <c r="DS113" s="778"/>
      <c r="DT113" s="778"/>
      <c r="DU113" s="779"/>
      <c r="DV113" s="819" t="s">
        <v>442</v>
      </c>
      <c r="DW113" s="820"/>
      <c r="DX113" s="820"/>
      <c r="DY113" s="820"/>
      <c r="DZ113" s="821"/>
    </row>
    <row r="114" spans="1:130" s="228" customFormat="1" ht="26.25" customHeight="1" x14ac:dyDescent="0.15">
      <c r="A114" s="919"/>
      <c r="B114" s="920"/>
      <c r="C114" s="750" t="s">
        <v>456</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21675</v>
      </c>
      <c r="AB114" s="778"/>
      <c r="AC114" s="778"/>
      <c r="AD114" s="778"/>
      <c r="AE114" s="779"/>
      <c r="AF114" s="780">
        <v>20456</v>
      </c>
      <c r="AG114" s="778"/>
      <c r="AH114" s="778"/>
      <c r="AI114" s="778"/>
      <c r="AJ114" s="779"/>
      <c r="AK114" s="780">
        <v>5531</v>
      </c>
      <c r="AL114" s="778"/>
      <c r="AM114" s="778"/>
      <c r="AN114" s="778"/>
      <c r="AO114" s="779"/>
      <c r="AP114" s="819">
        <v>0.4</v>
      </c>
      <c r="AQ114" s="820"/>
      <c r="AR114" s="820"/>
      <c r="AS114" s="820"/>
      <c r="AT114" s="821"/>
      <c r="AU114" s="930"/>
      <c r="AV114" s="931"/>
      <c r="AW114" s="931"/>
      <c r="AX114" s="931"/>
      <c r="AY114" s="931"/>
      <c r="AZ114" s="813" t="s">
        <v>457</v>
      </c>
      <c r="BA114" s="750"/>
      <c r="BB114" s="750"/>
      <c r="BC114" s="750"/>
      <c r="BD114" s="750"/>
      <c r="BE114" s="750"/>
      <c r="BF114" s="750"/>
      <c r="BG114" s="750"/>
      <c r="BH114" s="750"/>
      <c r="BI114" s="750"/>
      <c r="BJ114" s="750"/>
      <c r="BK114" s="750"/>
      <c r="BL114" s="750"/>
      <c r="BM114" s="750"/>
      <c r="BN114" s="750"/>
      <c r="BO114" s="750"/>
      <c r="BP114" s="751"/>
      <c r="BQ114" s="814">
        <v>289229</v>
      </c>
      <c r="BR114" s="815"/>
      <c r="BS114" s="815"/>
      <c r="BT114" s="815"/>
      <c r="BU114" s="815"/>
      <c r="BV114" s="815">
        <v>279628</v>
      </c>
      <c r="BW114" s="815"/>
      <c r="BX114" s="815"/>
      <c r="BY114" s="815"/>
      <c r="BZ114" s="815"/>
      <c r="CA114" s="815">
        <v>288067</v>
      </c>
      <c r="CB114" s="815"/>
      <c r="CC114" s="815"/>
      <c r="CD114" s="815"/>
      <c r="CE114" s="815"/>
      <c r="CF114" s="870">
        <v>22.4</v>
      </c>
      <c r="CG114" s="871"/>
      <c r="CH114" s="871"/>
      <c r="CI114" s="871"/>
      <c r="CJ114" s="871"/>
      <c r="CK114" s="925"/>
      <c r="CL114" s="883"/>
      <c r="CM114" s="813" t="s">
        <v>458</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441</v>
      </c>
      <c r="DH114" s="778"/>
      <c r="DI114" s="778"/>
      <c r="DJ114" s="778"/>
      <c r="DK114" s="779"/>
      <c r="DL114" s="780" t="s">
        <v>442</v>
      </c>
      <c r="DM114" s="778"/>
      <c r="DN114" s="778"/>
      <c r="DO114" s="778"/>
      <c r="DP114" s="779"/>
      <c r="DQ114" s="780" t="s">
        <v>441</v>
      </c>
      <c r="DR114" s="778"/>
      <c r="DS114" s="778"/>
      <c r="DT114" s="778"/>
      <c r="DU114" s="779"/>
      <c r="DV114" s="819" t="s">
        <v>442</v>
      </c>
      <c r="DW114" s="820"/>
      <c r="DX114" s="820"/>
      <c r="DY114" s="820"/>
      <c r="DZ114" s="821"/>
    </row>
    <row r="115" spans="1:130" s="228" customFormat="1" ht="26.25" customHeight="1" x14ac:dyDescent="0.15">
      <c r="A115" s="919"/>
      <c r="B115" s="920"/>
      <c r="C115" s="750" t="s">
        <v>459</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0" t="s">
        <v>415</v>
      </c>
      <c r="AB115" s="911"/>
      <c r="AC115" s="911"/>
      <c r="AD115" s="911"/>
      <c r="AE115" s="912"/>
      <c r="AF115" s="913" t="s">
        <v>447</v>
      </c>
      <c r="AG115" s="911"/>
      <c r="AH115" s="911"/>
      <c r="AI115" s="911"/>
      <c r="AJ115" s="912"/>
      <c r="AK115" s="913" t="s">
        <v>442</v>
      </c>
      <c r="AL115" s="911"/>
      <c r="AM115" s="911"/>
      <c r="AN115" s="911"/>
      <c r="AO115" s="912"/>
      <c r="AP115" s="914" t="s">
        <v>441</v>
      </c>
      <c r="AQ115" s="915"/>
      <c r="AR115" s="915"/>
      <c r="AS115" s="915"/>
      <c r="AT115" s="916"/>
      <c r="AU115" s="930"/>
      <c r="AV115" s="931"/>
      <c r="AW115" s="931"/>
      <c r="AX115" s="931"/>
      <c r="AY115" s="931"/>
      <c r="AZ115" s="813" t="s">
        <v>460</v>
      </c>
      <c r="BA115" s="750"/>
      <c r="BB115" s="750"/>
      <c r="BC115" s="750"/>
      <c r="BD115" s="750"/>
      <c r="BE115" s="750"/>
      <c r="BF115" s="750"/>
      <c r="BG115" s="750"/>
      <c r="BH115" s="750"/>
      <c r="BI115" s="750"/>
      <c r="BJ115" s="750"/>
      <c r="BK115" s="750"/>
      <c r="BL115" s="750"/>
      <c r="BM115" s="750"/>
      <c r="BN115" s="750"/>
      <c r="BO115" s="750"/>
      <c r="BP115" s="751"/>
      <c r="BQ115" s="814" t="s">
        <v>441</v>
      </c>
      <c r="BR115" s="815"/>
      <c r="BS115" s="815"/>
      <c r="BT115" s="815"/>
      <c r="BU115" s="815"/>
      <c r="BV115" s="815" t="s">
        <v>447</v>
      </c>
      <c r="BW115" s="815"/>
      <c r="BX115" s="815"/>
      <c r="BY115" s="815"/>
      <c r="BZ115" s="815"/>
      <c r="CA115" s="815" t="s">
        <v>441</v>
      </c>
      <c r="CB115" s="815"/>
      <c r="CC115" s="815"/>
      <c r="CD115" s="815"/>
      <c r="CE115" s="815"/>
      <c r="CF115" s="870" t="s">
        <v>447</v>
      </c>
      <c r="CG115" s="871"/>
      <c r="CH115" s="871"/>
      <c r="CI115" s="871"/>
      <c r="CJ115" s="871"/>
      <c r="CK115" s="925"/>
      <c r="CL115" s="883"/>
      <c r="CM115" s="813" t="s">
        <v>461</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t="s">
        <v>442</v>
      </c>
      <c r="DH115" s="778"/>
      <c r="DI115" s="778"/>
      <c r="DJ115" s="778"/>
      <c r="DK115" s="779"/>
      <c r="DL115" s="780" t="s">
        <v>442</v>
      </c>
      <c r="DM115" s="778"/>
      <c r="DN115" s="778"/>
      <c r="DO115" s="778"/>
      <c r="DP115" s="779"/>
      <c r="DQ115" s="780" t="s">
        <v>442</v>
      </c>
      <c r="DR115" s="778"/>
      <c r="DS115" s="778"/>
      <c r="DT115" s="778"/>
      <c r="DU115" s="779"/>
      <c r="DV115" s="819" t="s">
        <v>441</v>
      </c>
      <c r="DW115" s="820"/>
      <c r="DX115" s="820"/>
      <c r="DY115" s="820"/>
      <c r="DZ115" s="821"/>
    </row>
    <row r="116" spans="1:130" s="228" customFormat="1" ht="26.25" customHeight="1" x14ac:dyDescent="0.15">
      <c r="A116" s="921"/>
      <c r="B116" s="922"/>
      <c r="C116" s="817" t="s">
        <v>462</v>
      </c>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8"/>
      <c r="AA116" s="777" t="s">
        <v>441</v>
      </c>
      <c r="AB116" s="778"/>
      <c r="AC116" s="778"/>
      <c r="AD116" s="778"/>
      <c r="AE116" s="779"/>
      <c r="AF116" s="780" t="s">
        <v>442</v>
      </c>
      <c r="AG116" s="778"/>
      <c r="AH116" s="778"/>
      <c r="AI116" s="778"/>
      <c r="AJ116" s="779"/>
      <c r="AK116" s="780" t="s">
        <v>442</v>
      </c>
      <c r="AL116" s="778"/>
      <c r="AM116" s="778"/>
      <c r="AN116" s="778"/>
      <c r="AO116" s="779"/>
      <c r="AP116" s="819" t="s">
        <v>447</v>
      </c>
      <c r="AQ116" s="820"/>
      <c r="AR116" s="820"/>
      <c r="AS116" s="820"/>
      <c r="AT116" s="821"/>
      <c r="AU116" s="930"/>
      <c r="AV116" s="931"/>
      <c r="AW116" s="931"/>
      <c r="AX116" s="931"/>
      <c r="AY116" s="931"/>
      <c r="AZ116" s="907" t="s">
        <v>463</v>
      </c>
      <c r="BA116" s="908"/>
      <c r="BB116" s="908"/>
      <c r="BC116" s="908"/>
      <c r="BD116" s="908"/>
      <c r="BE116" s="908"/>
      <c r="BF116" s="908"/>
      <c r="BG116" s="908"/>
      <c r="BH116" s="908"/>
      <c r="BI116" s="908"/>
      <c r="BJ116" s="908"/>
      <c r="BK116" s="908"/>
      <c r="BL116" s="908"/>
      <c r="BM116" s="908"/>
      <c r="BN116" s="908"/>
      <c r="BO116" s="908"/>
      <c r="BP116" s="909"/>
      <c r="BQ116" s="814" t="s">
        <v>441</v>
      </c>
      <c r="BR116" s="815"/>
      <c r="BS116" s="815"/>
      <c r="BT116" s="815"/>
      <c r="BU116" s="815"/>
      <c r="BV116" s="815" t="s">
        <v>447</v>
      </c>
      <c r="BW116" s="815"/>
      <c r="BX116" s="815"/>
      <c r="BY116" s="815"/>
      <c r="BZ116" s="815"/>
      <c r="CA116" s="815" t="s">
        <v>442</v>
      </c>
      <c r="CB116" s="815"/>
      <c r="CC116" s="815"/>
      <c r="CD116" s="815"/>
      <c r="CE116" s="815"/>
      <c r="CF116" s="870" t="s">
        <v>442</v>
      </c>
      <c r="CG116" s="871"/>
      <c r="CH116" s="871"/>
      <c r="CI116" s="871"/>
      <c r="CJ116" s="871"/>
      <c r="CK116" s="925"/>
      <c r="CL116" s="883"/>
      <c r="CM116" s="813" t="s">
        <v>464</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442</v>
      </c>
      <c r="DH116" s="778"/>
      <c r="DI116" s="778"/>
      <c r="DJ116" s="778"/>
      <c r="DK116" s="779"/>
      <c r="DL116" s="780" t="s">
        <v>442</v>
      </c>
      <c r="DM116" s="778"/>
      <c r="DN116" s="778"/>
      <c r="DO116" s="778"/>
      <c r="DP116" s="779"/>
      <c r="DQ116" s="780" t="s">
        <v>441</v>
      </c>
      <c r="DR116" s="778"/>
      <c r="DS116" s="778"/>
      <c r="DT116" s="778"/>
      <c r="DU116" s="779"/>
      <c r="DV116" s="819" t="s">
        <v>442</v>
      </c>
      <c r="DW116" s="820"/>
      <c r="DX116" s="820"/>
      <c r="DY116" s="820"/>
      <c r="DZ116" s="821"/>
    </row>
    <row r="117" spans="1:130" s="228" customFormat="1" ht="26.25" customHeight="1" x14ac:dyDescent="0.15">
      <c r="A117" s="893" t="s">
        <v>189</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52" t="s">
        <v>465</v>
      </c>
      <c r="Z117" s="895"/>
      <c r="AA117" s="900">
        <v>279975</v>
      </c>
      <c r="AB117" s="901"/>
      <c r="AC117" s="901"/>
      <c r="AD117" s="901"/>
      <c r="AE117" s="902"/>
      <c r="AF117" s="903">
        <v>297118</v>
      </c>
      <c r="AG117" s="901"/>
      <c r="AH117" s="901"/>
      <c r="AI117" s="901"/>
      <c r="AJ117" s="902"/>
      <c r="AK117" s="903">
        <v>281903</v>
      </c>
      <c r="AL117" s="901"/>
      <c r="AM117" s="901"/>
      <c r="AN117" s="901"/>
      <c r="AO117" s="902"/>
      <c r="AP117" s="904"/>
      <c r="AQ117" s="905"/>
      <c r="AR117" s="905"/>
      <c r="AS117" s="905"/>
      <c r="AT117" s="906"/>
      <c r="AU117" s="930"/>
      <c r="AV117" s="931"/>
      <c r="AW117" s="931"/>
      <c r="AX117" s="931"/>
      <c r="AY117" s="931"/>
      <c r="AZ117" s="858" t="s">
        <v>466</v>
      </c>
      <c r="BA117" s="859"/>
      <c r="BB117" s="859"/>
      <c r="BC117" s="859"/>
      <c r="BD117" s="859"/>
      <c r="BE117" s="859"/>
      <c r="BF117" s="859"/>
      <c r="BG117" s="859"/>
      <c r="BH117" s="859"/>
      <c r="BI117" s="859"/>
      <c r="BJ117" s="859"/>
      <c r="BK117" s="859"/>
      <c r="BL117" s="859"/>
      <c r="BM117" s="859"/>
      <c r="BN117" s="859"/>
      <c r="BO117" s="859"/>
      <c r="BP117" s="860"/>
      <c r="BQ117" s="814" t="s">
        <v>441</v>
      </c>
      <c r="BR117" s="815"/>
      <c r="BS117" s="815"/>
      <c r="BT117" s="815"/>
      <c r="BU117" s="815"/>
      <c r="BV117" s="815" t="s">
        <v>442</v>
      </c>
      <c r="BW117" s="815"/>
      <c r="BX117" s="815"/>
      <c r="BY117" s="815"/>
      <c r="BZ117" s="815"/>
      <c r="CA117" s="815" t="s">
        <v>442</v>
      </c>
      <c r="CB117" s="815"/>
      <c r="CC117" s="815"/>
      <c r="CD117" s="815"/>
      <c r="CE117" s="815"/>
      <c r="CF117" s="870" t="s">
        <v>441</v>
      </c>
      <c r="CG117" s="871"/>
      <c r="CH117" s="871"/>
      <c r="CI117" s="871"/>
      <c r="CJ117" s="871"/>
      <c r="CK117" s="925"/>
      <c r="CL117" s="883"/>
      <c r="CM117" s="813" t="s">
        <v>467</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468</v>
      </c>
      <c r="DH117" s="778"/>
      <c r="DI117" s="778"/>
      <c r="DJ117" s="778"/>
      <c r="DK117" s="779"/>
      <c r="DL117" s="780" t="s">
        <v>469</v>
      </c>
      <c r="DM117" s="778"/>
      <c r="DN117" s="778"/>
      <c r="DO117" s="778"/>
      <c r="DP117" s="779"/>
      <c r="DQ117" s="780" t="s">
        <v>469</v>
      </c>
      <c r="DR117" s="778"/>
      <c r="DS117" s="778"/>
      <c r="DT117" s="778"/>
      <c r="DU117" s="779"/>
      <c r="DV117" s="819" t="s">
        <v>442</v>
      </c>
      <c r="DW117" s="820"/>
      <c r="DX117" s="820"/>
      <c r="DY117" s="820"/>
      <c r="DZ117" s="821"/>
    </row>
    <row r="118" spans="1:130" s="228" customFormat="1" ht="26.25" customHeight="1" x14ac:dyDescent="0.15">
      <c r="A118" s="893" t="s">
        <v>436</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433</v>
      </c>
      <c r="AB118" s="894"/>
      <c r="AC118" s="894"/>
      <c r="AD118" s="894"/>
      <c r="AE118" s="895"/>
      <c r="AF118" s="896" t="s">
        <v>434</v>
      </c>
      <c r="AG118" s="894"/>
      <c r="AH118" s="894"/>
      <c r="AI118" s="894"/>
      <c r="AJ118" s="895"/>
      <c r="AK118" s="896" t="s">
        <v>312</v>
      </c>
      <c r="AL118" s="894"/>
      <c r="AM118" s="894"/>
      <c r="AN118" s="894"/>
      <c r="AO118" s="895"/>
      <c r="AP118" s="897" t="s">
        <v>435</v>
      </c>
      <c r="AQ118" s="898"/>
      <c r="AR118" s="898"/>
      <c r="AS118" s="898"/>
      <c r="AT118" s="899"/>
      <c r="AU118" s="930"/>
      <c r="AV118" s="931"/>
      <c r="AW118" s="931"/>
      <c r="AX118" s="931"/>
      <c r="AY118" s="931"/>
      <c r="AZ118" s="816" t="s">
        <v>470</v>
      </c>
      <c r="BA118" s="817"/>
      <c r="BB118" s="817"/>
      <c r="BC118" s="817"/>
      <c r="BD118" s="817"/>
      <c r="BE118" s="817"/>
      <c r="BF118" s="817"/>
      <c r="BG118" s="817"/>
      <c r="BH118" s="817"/>
      <c r="BI118" s="817"/>
      <c r="BJ118" s="817"/>
      <c r="BK118" s="817"/>
      <c r="BL118" s="817"/>
      <c r="BM118" s="817"/>
      <c r="BN118" s="817"/>
      <c r="BO118" s="817"/>
      <c r="BP118" s="818"/>
      <c r="BQ118" s="854" t="s">
        <v>442</v>
      </c>
      <c r="BR118" s="855"/>
      <c r="BS118" s="855"/>
      <c r="BT118" s="855"/>
      <c r="BU118" s="855"/>
      <c r="BV118" s="855" t="s">
        <v>442</v>
      </c>
      <c r="BW118" s="855"/>
      <c r="BX118" s="855"/>
      <c r="BY118" s="855"/>
      <c r="BZ118" s="855"/>
      <c r="CA118" s="855" t="s">
        <v>469</v>
      </c>
      <c r="CB118" s="855"/>
      <c r="CC118" s="855"/>
      <c r="CD118" s="855"/>
      <c r="CE118" s="855"/>
      <c r="CF118" s="870" t="s">
        <v>442</v>
      </c>
      <c r="CG118" s="871"/>
      <c r="CH118" s="871"/>
      <c r="CI118" s="871"/>
      <c r="CJ118" s="871"/>
      <c r="CK118" s="925"/>
      <c r="CL118" s="883"/>
      <c r="CM118" s="813" t="s">
        <v>471</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442</v>
      </c>
      <c r="DH118" s="778"/>
      <c r="DI118" s="778"/>
      <c r="DJ118" s="778"/>
      <c r="DK118" s="779"/>
      <c r="DL118" s="780" t="s">
        <v>469</v>
      </c>
      <c r="DM118" s="778"/>
      <c r="DN118" s="778"/>
      <c r="DO118" s="778"/>
      <c r="DP118" s="779"/>
      <c r="DQ118" s="780" t="s">
        <v>442</v>
      </c>
      <c r="DR118" s="778"/>
      <c r="DS118" s="778"/>
      <c r="DT118" s="778"/>
      <c r="DU118" s="779"/>
      <c r="DV118" s="819" t="s">
        <v>472</v>
      </c>
      <c r="DW118" s="820"/>
      <c r="DX118" s="820"/>
      <c r="DY118" s="820"/>
      <c r="DZ118" s="821"/>
    </row>
    <row r="119" spans="1:130" s="228" customFormat="1" ht="26.25" customHeight="1" x14ac:dyDescent="0.15">
      <c r="A119" s="880" t="s">
        <v>439</v>
      </c>
      <c r="B119" s="881"/>
      <c r="C119" s="838" t="s">
        <v>440</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t="s">
        <v>447</v>
      </c>
      <c r="AB119" s="887"/>
      <c r="AC119" s="887"/>
      <c r="AD119" s="887"/>
      <c r="AE119" s="888"/>
      <c r="AF119" s="889" t="s">
        <v>442</v>
      </c>
      <c r="AG119" s="887"/>
      <c r="AH119" s="887"/>
      <c r="AI119" s="887"/>
      <c r="AJ119" s="888"/>
      <c r="AK119" s="889" t="s">
        <v>447</v>
      </c>
      <c r="AL119" s="887"/>
      <c r="AM119" s="887"/>
      <c r="AN119" s="887"/>
      <c r="AO119" s="888"/>
      <c r="AP119" s="890" t="s">
        <v>469</v>
      </c>
      <c r="AQ119" s="891"/>
      <c r="AR119" s="891"/>
      <c r="AS119" s="891"/>
      <c r="AT119" s="892"/>
      <c r="AU119" s="932"/>
      <c r="AV119" s="933"/>
      <c r="AW119" s="933"/>
      <c r="AX119" s="933"/>
      <c r="AY119" s="933"/>
      <c r="AZ119" s="249" t="s">
        <v>189</v>
      </c>
      <c r="BA119" s="249"/>
      <c r="BB119" s="249"/>
      <c r="BC119" s="249"/>
      <c r="BD119" s="249"/>
      <c r="BE119" s="249"/>
      <c r="BF119" s="249"/>
      <c r="BG119" s="249"/>
      <c r="BH119" s="249"/>
      <c r="BI119" s="249"/>
      <c r="BJ119" s="249"/>
      <c r="BK119" s="249"/>
      <c r="BL119" s="249"/>
      <c r="BM119" s="249"/>
      <c r="BN119" s="249"/>
      <c r="BO119" s="852" t="s">
        <v>473</v>
      </c>
      <c r="BP119" s="853"/>
      <c r="BQ119" s="854">
        <v>2935149</v>
      </c>
      <c r="BR119" s="855"/>
      <c r="BS119" s="855"/>
      <c r="BT119" s="855"/>
      <c r="BU119" s="855"/>
      <c r="BV119" s="855">
        <v>2958981</v>
      </c>
      <c r="BW119" s="855"/>
      <c r="BX119" s="855"/>
      <c r="BY119" s="855"/>
      <c r="BZ119" s="855"/>
      <c r="CA119" s="855">
        <v>2880561</v>
      </c>
      <c r="CB119" s="855"/>
      <c r="CC119" s="855"/>
      <c r="CD119" s="855"/>
      <c r="CE119" s="855"/>
      <c r="CF119" s="746"/>
      <c r="CG119" s="747"/>
      <c r="CH119" s="747"/>
      <c r="CI119" s="747"/>
      <c r="CJ119" s="851"/>
      <c r="CK119" s="926"/>
      <c r="CL119" s="885"/>
      <c r="CM119" s="816" t="s">
        <v>474</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61" t="s">
        <v>469</v>
      </c>
      <c r="DH119" s="762"/>
      <c r="DI119" s="762"/>
      <c r="DJ119" s="762"/>
      <c r="DK119" s="763"/>
      <c r="DL119" s="764" t="s">
        <v>468</v>
      </c>
      <c r="DM119" s="762"/>
      <c r="DN119" s="762"/>
      <c r="DO119" s="762"/>
      <c r="DP119" s="763"/>
      <c r="DQ119" s="764" t="s">
        <v>469</v>
      </c>
      <c r="DR119" s="762"/>
      <c r="DS119" s="762"/>
      <c r="DT119" s="762"/>
      <c r="DU119" s="763"/>
      <c r="DV119" s="826" t="s">
        <v>442</v>
      </c>
      <c r="DW119" s="827"/>
      <c r="DX119" s="827"/>
      <c r="DY119" s="827"/>
      <c r="DZ119" s="828"/>
    </row>
    <row r="120" spans="1:130" s="228" customFormat="1" ht="26.25" customHeight="1" x14ac:dyDescent="0.15">
      <c r="A120" s="882"/>
      <c r="B120" s="883"/>
      <c r="C120" s="813" t="s">
        <v>448</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472</v>
      </c>
      <c r="AB120" s="778"/>
      <c r="AC120" s="778"/>
      <c r="AD120" s="778"/>
      <c r="AE120" s="779"/>
      <c r="AF120" s="780" t="s">
        <v>447</v>
      </c>
      <c r="AG120" s="778"/>
      <c r="AH120" s="778"/>
      <c r="AI120" s="778"/>
      <c r="AJ120" s="779"/>
      <c r="AK120" s="780" t="s">
        <v>442</v>
      </c>
      <c r="AL120" s="778"/>
      <c r="AM120" s="778"/>
      <c r="AN120" s="778"/>
      <c r="AO120" s="779"/>
      <c r="AP120" s="819" t="s">
        <v>469</v>
      </c>
      <c r="AQ120" s="820"/>
      <c r="AR120" s="820"/>
      <c r="AS120" s="820"/>
      <c r="AT120" s="821"/>
      <c r="AU120" s="872" t="s">
        <v>475</v>
      </c>
      <c r="AV120" s="873"/>
      <c r="AW120" s="873"/>
      <c r="AX120" s="873"/>
      <c r="AY120" s="874"/>
      <c r="AZ120" s="838" t="s">
        <v>476</v>
      </c>
      <c r="BA120" s="806"/>
      <c r="BB120" s="806"/>
      <c r="BC120" s="806"/>
      <c r="BD120" s="806"/>
      <c r="BE120" s="806"/>
      <c r="BF120" s="806"/>
      <c r="BG120" s="806"/>
      <c r="BH120" s="806"/>
      <c r="BI120" s="806"/>
      <c r="BJ120" s="806"/>
      <c r="BK120" s="806"/>
      <c r="BL120" s="806"/>
      <c r="BM120" s="806"/>
      <c r="BN120" s="806"/>
      <c r="BO120" s="806"/>
      <c r="BP120" s="807"/>
      <c r="BQ120" s="839">
        <v>1005928</v>
      </c>
      <c r="BR120" s="823"/>
      <c r="BS120" s="823"/>
      <c r="BT120" s="823"/>
      <c r="BU120" s="823"/>
      <c r="BV120" s="823">
        <v>1373483</v>
      </c>
      <c r="BW120" s="823"/>
      <c r="BX120" s="823"/>
      <c r="BY120" s="823"/>
      <c r="BZ120" s="823"/>
      <c r="CA120" s="823">
        <v>1443877</v>
      </c>
      <c r="CB120" s="823"/>
      <c r="CC120" s="823"/>
      <c r="CD120" s="823"/>
      <c r="CE120" s="823"/>
      <c r="CF120" s="861">
        <v>112</v>
      </c>
      <c r="CG120" s="862"/>
      <c r="CH120" s="862"/>
      <c r="CI120" s="862"/>
      <c r="CJ120" s="862"/>
      <c r="CK120" s="863" t="s">
        <v>477</v>
      </c>
      <c r="CL120" s="830"/>
      <c r="CM120" s="830"/>
      <c r="CN120" s="830"/>
      <c r="CO120" s="831"/>
      <c r="CP120" s="867" t="s">
        <v>478</v>
      </c>
      <c r="CQ120" s="868"/>
      <c r="CR120" s="868"/>
      <c r="CS120" s="868"/>
      <c r="CT120" s="868"/>
      <c r="CU120" s="868"/>
      <c r="CV120" s="868"/>
      <c r="CW120" s="868"/>
      <c r="CX120" s="868"/>
      <c r="CY120" s="868"/>
      <c r="CZ120" s="868"/>
      <c r="DA120" s="868"/>
      <c r="DB120" s="868"/>
      <c r="DC120" s="868"/>
      <c r="DD120" s="868"/>
      <c r="DE120" s="868"/>
      <c r="DF120" s="869"/>
      <c r="DG120" s="839">
        <v>172484</v>
      </c>
      <c r="DH120" s="823"/>
      <c r="DI120" s="823"/>
      <c r="DJ120" s="823"/>
      <c r="DK120" s="823"/>
      <c r="DL120" s="823">
        <v>167850</v>
      </c>
      <c r="DM120" s="823"/>
      <c r="DN120" s="823"/>
      <c r="DO120" s="823"/>
      <c r="DP120" s="823"/>
      <c r="DQ120" s="823">
        <v>196957</v>
      </c>
      <c r="DR120" s="823"/>
      <c r="DS120" s="823"/>
      <c r="DT120" s="823"/>
      <c r="DU120" s="823"/>
      <c r="DV120" s="824">
        <v>15.3</v>
      </c>
      <c r="DW120" s="824"/>
      <c r="DX120" s="824"/>
      <c r="DY120" s="824"/>
      <c r="DZ120" s="825"/>
    </row>
    <row r="121" spans="1:130" s="228" customFormat="1" ht="26.25" customHeight="1" x14ac:dyDescent="0.15">
      <c r="A121" s="882"/>
      <c r="B121" s="883"/>
      <c r="C121" s="858" t="s">
        <v>479</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77" t="s">
        <v>442</v>
      </c>
      <c r="AB121" s="778"/>
      <c r="AC121" s="778"/>
      <c r="AD121" s="778"/>
      <c r="AE121" s="779"/>
      <c r="AF121" s="780" t="s">
        <v>441</v>
      </c>
      <c r="AG121" s="778"/>
      <c r="AH121" s="778"/>
      <c r="AI121" s="778"/>
      <c r="AJ121" s="779"/>
      <c r="AK121" s="780" t="s">
        <v>469</v>
      </c>
      <c r="AL121" s="778"/>
      <c r="AM121" s="778"/>
      <c r="AN121" s="778"/>
      <c r="AO121" s="779"/>
      <c r="AP121" s="819" t="s">
        <v>469</v>
      </c>
      <c r="AQ121" s="820"/>
      <c r="AR121" s="820"/>
      <c r="AS121" s="820"/>
      <c r="AT121" s="821"/>
      <c r="AU121" s="875"/>
      <c r="AV121" s="876"/>
      <c r="AW121" s="876"/>
      <c r="AX121" s="876"/>
      <c r="AY121" s="877"/>
      <c r="AZ121" s="813" t="s">
        <v>480</v>
      </c>
      <c r="BA121" s="750"/>
      <c r="BB121" s="750"/>
      <c r="BC121" s="750"/>
      <c r="BD121" s="750"/>
      <c r="BE121" s="750"/>
      <c r="BF121" s="750"/>
      <c r="BG121" s="750"/>
      <c r="BH121" s="750"/>
      <c r="BI121" s="750"/>
      <c r="BJ121" s="750"/>
      <c r="BK121" s="750"/>
      <c r="BL121" s="750"/>
      <c r="BM121" s="750"/>
      <c r="BN121" s="750"/>
      <c r="BO121" s="750"/>
      <c r="BP121" s="751"/>
      <c r="BQ121" s="814">
        <v>375608</v>
      </c>
      <c r="BR121" s="815"/>
      <c r="BS121" s="815"/>
      <c r="BT121" s="815"/>
      <c r="BU121" s="815"/>
      <c r="BV121" s="815">
        <v>388038</v>
      </c>
      <c r="BW121" s="815"/>
      <c r="BX121" s="815"/>
      <c r="BY121" s="815"/>
      <c r="BZ121" s="815"/>
      <c r="CA121" s="815">
        <v>374491</v>
      </c>
      <c r="CB121" s="815"/>
      <c r="CC121" s="815"/>
      <c r="CD121" s="815"/>
      <c r="CE121" s="815"/>
      <c r="CF121" s="870">
        <v>29.1</v>
      </c>
      <c r="CG121" s="871"/>
      <c r="CH121" s="871"/>
      <c r="CI121" s="871"/>
      <c r="CJ121" s="871"/>
      <c r="CK121" s="864"/>
      <c r="CL121" s="833"/>
      <c r="CM121" s="833"/>
      <c r="CN121" s="833"/>
      <c r="CO121" s="834"/>
      <c r="CP121" s="842" t="s">
        <v>481</v>
      </c>
      <c r="CQ121" s="843"/>
      <c r="CR121" s="843"/>
      <c r="CS121" s="843"/>
      <c r="CT121" s="843"/>
      <c r="CU121" s="843"/>
      <c r="CV121" s="843"/>
      <c r="CW121" s="843"/>
      <c r="CX121" s="843"/>
      <c r="CY121" s="843"/>
      <c r="CZ121" s="843"/>
      <c r="DA121" s="843"/>
      <c r="DB121" s="843"/>
      <c r="DC121" s="843"/>
      <c r="DD121" s="843"/>
      <c r="DE121" s="843"/>
      <c r="DF121" s="844"/>
      <c r="DG121" s="814">
        <v>163927</v>
      </c>
      <c r="DH121" s="815"/>
      <c r="DI121" s="815"/>
      <c r="DJ121" s="815"/>
      <c r="DK121" s="815"/>
      <c r="DL121" s="815">
        <v>149923</v>
      </c>
      <c r="DM121" s="815"/>
      <c r="DN121" s="815"/>
      <c r="DO121" s="815"/>
      <c r="DP121" s="815"/>
      <c r="DQ121" s="815">
        <v>144379</v>
      </c>
      <c r="DR121" s="815"/>
      <c r="DS121" s="815"/>
      <c r="DT121" s="815"/>
      <c r="DU121" s="815"/>
      <c r="DV121" s="792">
        <v>11.2</v>
      </c>
      <c r="DW121" s="792"/>
      <c r="DX121" s="792"/>
      <c r="DY121" s="792"/>
      <c r="DZ121" s="793"/>
    </row>
    <row r="122" spans="1:130" s="228" customFormat="1" ht="26.25" customHeight="1" x14ac:dyDescent="0.15">
      <c r="A122" s="882"/>
      <c r="B122" s="883"/>
      <c r="C122" s="813" t="s">
        <v>458</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469</v>
      </c>
      <c r="AB122" s="778"/>
      <c r="AC122" s="778"/>
      <c r="AD122" s="778"/>
      <c r="AE122" s="779"/>
      <c r="AF122" s="780" t="s">
        <v>447</v>
      </c>
      <c r="AG122" s="778"/>
      <c r="AH122" s="778"/>
      <c r="AI122" s="778"/>
      <c r="AJ122" s="779"/>
      <c r="AK122" s="780" t="s">
        <v>441</v>
      </c>
      <c r="AL122" s="778"/>
      <c r="AM122" s="778"/>
      <c r="AN122" s="778"/>
      <c r="AO122" s="779"/>
      <c r="AP122" s="819" t="s">
        <v>442</v>
      </c>
      <c r="AQ122" s="820"/>
      <c r="AR122" s="820"/>
      <c r="AS122" s="820"/>
      <c r="AT122" s="821"/>
      <c r="AU122" s="875"/>
      <c r="AV122" s="876"/>
      <c r="AW122" s="876"/>
      <c r="AX122" s="876"/>
      <c r="AY122" s="877"/>
      <c r="AZ122" s="816" t="s">
        <v>482</v>
      </c>
      <c r="BA122" s="817"/>
      <c r="BB122" s="817"/>
      <c r="BC122" s="817"/>
      <c r="BD122" s="817"/>
      <c r="BE122" s="817"/>
      <c r="BF122" s="817"/>
      <c r="BG122" s="817"/>
      <c r="BH122" s="817"/>
      <c r="BI122" s="817"/>
      <c r="BJ122" s="817"/>
      <c r="BK122" s="817"/>
      <c r="BL122" s="817"/>
      <c r="BM122" s="817"/>
      <c r="BN122" s="817"/>
      <c r="BO122" s="817"/>
      <c r="BP122" s="818"/>
      <c r="BQ122" s="854">
        <v>1669440</v>
      </c>
      <c r="BR122" s="855"/>
      <c r="BS122" s="855"/>
      <c r="BT122" s="855"/>
      <c r="BU122" s="855"/>
      <c r="BV122" s="855">
        <v>1684604</v>
      </c>
      <c r="BW122" s="855"/>
      <c r="BX122" s="855"/>
      <c r="BY122" s="855"/>
      <c r="BZ122" s="855"/>
      <c r="CA122" s="855">
        <v>1620769</v>
      </c>
      <c r="CB122" s="855"/>
      <c r="CC122" s="855"/>
      <c r="CD122" s="855"/>
      <c r="CE122" s="855"/>
      <c r="CF122" s="856">
        <v>125.8</v>
      </c>
      <c r="CG122" s="857"/>
      <c r="CH122" s="857"/>
      <c r="CI122" s="857"/>
      <c r="CJ122" s="857"/>
      <c r="CK122" s="864"/>
      <c r="CL122" s="833"/>
      <c r="CM122" s="833"/>
      <c r="CN122" s="833"/>
      <c r="CO122" s="834"/>
      <c r="CP122" s="842" t="s">
        <v>483</v>
      </c>
      <c r="CQ122" s="843"/>
      <c r="CR122" s="843"/>
      <c r="CS122" s="843"/>
      <c r="CT122" s="843"/>
      <c r="CU122" s="843"/>
      <c r="CV122" s="843"/>
      <c r="CW122" s="843"/>
      <c r="CX122" s="843"/>
      <c r="CY122" s="843"/>
      <c r="CZ122" s="843"/>
      <c r="DA122" s="843"/>
      <c r="DB122" s="843"/>
      <c r="DC122" s="843"/>
      <c r="DD122" s="843"/>
      <c r="DE122" s="843"/>
      <c r="DF122" s="844"/>
      <c r="DG122" s="814" t="s">
        <v>441</v>
      </c>
      <c r="DH122" s="815"/>
      <c r="DI122" s="815"/>
      <c r="DJ122" s="815"/>
      <c r="DK122" s="815"/>
      <c r="DL122" s="815" t="s">
        <v>442</v>
      </c>
      <c r="DM122" s="815"/>
      <c r="DN122" s="815"/>
      <c r="DO122" s="815"/>
      <c r="DP122" s="815"/>
      <c r="DQ122" s="815" t="s">
        <v>469</v>
      </c>
      <c r="DR122" s="815"/>
      <c r="DS122" s="815"/>
      <c r="DT122" s="815"/>
      <c r="DU122" s="815"/>
      <c r="DV122" s="792" t="s">
        <v>442</v>
      </c>
      <c r="DW122" s="792"/>
      <c r="DX122" s="792"/>
      <c r="DY122" s="792"/>
      <c r="DZ122" s="793"/>
    </row>
    <row r="123" spans="1:130" s="228" customFormat="1" ht="26.25" customHeight="1" x14ac:dyDescent="0.15">
      <c r="A123" s="882"/>
      <c r="B123" s="883"/>
      <c r="C123" s="813" t="s">
        <v>464</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t="s">
        <v>469</v>
      </c>
      <c r="AB123" s="778"/>
      <c r="AC123" s="778"/>
      <c r="AD123" s="778"/>
      <c r="AE123" s="779"/>
      <c r="AF123" s="780" t="s">
        <v>469</v>
      </c>
      <c r="AG123" s="778"/>
      <c r="AH123" s="778"/>
      <c r="AI123" s="778"/>
      <c r="AJ123" s="779"/>
      <c r="AK123" s="780" t="s">
        <v>472</v>
      </c>
      <c r="AL123" s="778"/>
      <c r="AM123" s="778"/>
      <c r="AN123" s="778"/>
      <c r="AO123" s="779"/>
      <c r="AP123" s="819" t="s">
        <v>442</v>
      </c>
      <c r="AQ123" s="820"/>
      <c r="AR123" s="820"/>
      <c r="AS123" s="820"/>
      <c r="AT123" s="821"/>
      <c r="AU123" s="878"/>
      <c r="AV123" s="879"/>
      <c r="AW123" s="879"/>
      <c r="AX123" s="879"/>
      <c r="AY123" s="879"/>
      <c r="AZ123" s="249" t="s">
        <v>189</v>
      </c>
      <c r="BA123" s="249"/>
      <c r="BB123" s="249"/>
      <c r="BC123" s="249"/>
      <c r="BD123" s="249"/>
      <c r="BE123" s="249"/>
      <c r="BF123" s="249"/>
      <c r="BG123" s="249"/>
      <c r="BH123" s="249"/>
      <c r="BI123" s="249"/>
      <c r="BJ123" s="249"/>
      <c r="BK123" s="249"/>
      <c r="BL123" s="249"/>
      <c r="BM123" s="249"/>
      <c r="BN123" s="249"/>
      <c r="BO123" s="852" t="s">
        <v>484</v>
      </c>
      <c r="BP123" s="853"/>
      <c r="BQ123" s="849">
        <v>3050976</v>
      </c>
      <c r="BR123" s="850"/>
      <c r="BS123" s="850"/>
      <c r="BT123" s="850"/>
      <c r="BU123" s="850"/>
      <c r="BV123" s="850">
        <v>3446125</v>
      </c>
      <c r="BW123" s="850"/>
      <c r="BX123" s="850"/>
      <c r="BY123" s="850"/>
      <c r="BZ123" s="850"/>
      <c r="CA123" s="850">
        <v>3439137</v>
      </c>
      <c r="CB123" s="850"/>
      <c r="CC123" s="850"/>
      <c r="CD123" s="850"/>
      <c r="CE123" s="850"/>
      <c r="CF123" s="746"/>
      <c r="CG123" s="747"/>
      <c r="CH123" s="747"/>
      <c r="CI123" s="747"/>
      <c r="CJ123" s="851"/>
      <c r="CK123" s="864"/>
      <c r="CL123" s="833"/>
      <c r="CM123" s="833"/>
      <c r="CN123" s="833"/>
      <c r="CO123" s="834"/>
      <c r="CP123" s="842" t="s">
        <v>485</v>
      </c>
      <c r="CQ123" s="843"/>
      <c r="CR123" s="843"/>
      <c r="CS123" s="843"/>
      <c r="CT123" s="843"/>
      <c r="CU123" s="843"/>
      <c r="CV123" s="843"/>
      <c r="CW123" s="843"/>
      <c r="CX123" s="843"/>
      <c r="CY123" s="843"/>
      <c r="CZ123" s="843"/>
      <c r="DA123" s="843"/>
      <c r="DB123" s="843"/>
      <c r="DC123" s="843"/>
      <c r="DD123" s="843"/>
      <c r="DE123" s="843"/>
      <c r="DF123" s="844"/>
      <c r="DG123" s="777" t="s">
        <v>447</v>
      </c>
      <c r="DH123" s="778"/>
      <c r="DI123" s="778"/>
      <c r="DJ123" s="778"/>
      <c r="DK123" s="779"/>
      <c r="DL123" s="780" t="s">
        <v>442</v>
      </c>
      <c r="DM123" s="778"/>
      <c r="DN123" s="778"/>
      <c r="DO123" s="778"/>
      <c r="DP123" s="779"/>
      <c r="DQ123" s="780" t="s">
        <v>442</v>
      </c>
      <c r="DR123" s="778"/>
      <c r="DS123" s="778"/>
      <c r="DT123" s="778"/>
      <c r="DU123" s="779"/>
      <c r="DV123" s="819" t="s">
        <v>442</v>
      </c>
      <c r="DW123" s="820"/>
      <c r="DX123" s="820"/>
      <c r="DY123" s="820"/>
      <c r="DZ123" s="821"/>
    </row>
    <row r="124" spans="1:130" s="228" customFormat="1" ht="26.25" customHeight="1" thickBot="1" x14ac:dyDescent="0.2">
      <c r="A124" s="882"/>
      <c r="B124" s="883"/>
      <c r="C124" s="813" t="s">
        <v>467</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469</v>
      </c>
      <c r="AB124" s="778"/>
      <c r="AC124" s="778"/>
      <c r="AD124" s="778"/>
      <c r="AE124" s="779"/>
      <c r="AF124" s="780" t="s">
        <v>469</v>
      </c>
      <c r="AG124" s="778"/>
      <c r="AH124" s="778"/>
      <c r="AI124" s="778"/>
      <c r="AJ124" s="779"/>
      <c r="AK124" s="780" t="s">
        <v>442</v>
      </c>
      <c r="AL124" s="778"/>
      <c r="AM124" s="778"/>
      <c r="AN124" s="778"/>
      <c r="AO124" s="779"/>
      <c r="AP124" s="819" t="s">
        <v>442</v>
      </c>
      <c r="AQ124" s="820"/>
      <c r="AR124" s="820"/>
      <c r="AS124" s="820"/>
      <c r="AT124" s="821"/>
      <c r="AU124" s="845" t="s">
        <v>486</v>
      </c>
      <c r="AV124" s="846"/>
      <c r="AW124" s="846"/>
      <c r="AX124" s="846"/>
      <c r="AY124" s="846"/>
      <c r="AZ124" s="846"/>
      <c r="BA124" s="846"/>
      <c r="BB124" s="846"/>
      <c r="BC124" s="846"/>
      <c r="BD124" s="846"/>
      <c r="BE124" s="846"/>
      <c r="BF124" s="846"/>
      <c r="BG124" s="846"/>
      <c r="BH124" s="846"/>
      <c r="BI124" s="846"/>
      <c r="BJ124" s="846"/>
      <c r="BK124" s="846"/>
      <c r="BL124" s="846"/>
      <c r="BM124" s="846"/>
      <c r="BN124" s="846"/>
      <c r="BO124" s="846"/>
      <c r="BP124" s="847"/>
      <c r="BQ124" s="848" t="s">
        <v>442</v>
      </c>
      <c r="BR124" s="840"/>
      <c r="BS124" s="840"/>
      <c r="BT124" s="840"/>
      <c r="BU124" s="840"/>
      <c r="BV124" s="840" t="s">
        <v>442</v>
      </c>
      <c r="BW124" s="840"/>
      <c r="BX124" s="840"/>
      <c r="BY124" s="840"/>
      <c r="BZ124" s="840"/>
      <c r="CA124" s="840" t="s">
        <v>396</v>
      </c>
      <c r="CB124" s="840"/>
      <c r="CC124" s="840"/>
      <c r="CD124" s="840"/>
      <c r="CE124" s="840"/>
      <c r="CF124" s="724"/>
      <c r="CG124" s="725"/>
      <c r="CH124" s="725"/>
      <c r="CI124" s="725"/>
      <c r="CJ124" s="841"/>
      <c r="CK124" s="865"/>
      <c r="CL124" s="865"/>
      <c r="CM124" s="865"/>
      <c r="CN124" s="865"/>
      <c r="CO124" s="866"/>
      <c r="CP124" s="842" t="s">
        <v>487</v>
      </c>
      <c r="CQ124" s="843"/>
      <c r="CR124" s="843"/>
      <c r="CS124" s="843"/>
      <c r="CT124" s="843"/>
      <c r="CU124" s="843"/>
      <c r="CV124" s="843"/>
      <c r="CW124" s="843"/>
      <c r="CX124" s="843"/>
      <c r="CY124" s="843"/>
      <c r="CZ124" s="843"/>
      <c r="DA124" s="843"/>
      <c r="DB124" s="843"/>
      <c r="DC124" s="843"/>
      <c r="DD124" s="843"/>
      <c r="DE124" s="843"/>
      <c r="DF124" s="844"/>
      <c r="DG124" s="761" t="s">
        <v>469</v>
      </c>
      <c r="DH124" s="762"/>
      <c r="DI124" s="762"/>
      <c r="DJ124" s="762"/>
      <c r="DK124" s="763"/>
      <c r="DL124" s="764" t="s">
        <v>469</v>
      </c>
      <c r="DM124" s="762"/>
      <c r="DN124" s="762"/>
      <c r="DO124" s="762"/>
      <c r="DP124" s="763"/>
      <c r="DQ124" s="764" t="s">
        <v>441</v>
      </c>
      <c r="DR124" s="762"/>
      <c r="DS124" s="762"/>
      <c r="DT124" s="762"/>
      <c r="DU124" s="763"/>
      <c r="DV124" s="826" t="s">
        <v>442</v>
      </c>
      <c r="DW124" s="827"/>
      <c r="DX124" s="827"/>
      <c r="DY124" s="827"/>
      <c r="DZ124" s="828"/>
    </row>
    <row r="125" spans="1:130" s="228" customFormat="1" ht="26.25" customHeight="1" x14ac:dyDescent="0.15">
      <c r="A125" s="882"/>
      <c r="B125" s="883"/>
      <c r="C125" s="813" t="s">
        <v>471</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442</v>
      </c>
      <c r="AB125" s="778"/>
      <c r="AC125" s="778"/>
      <c r="AD125" s="778"/>
      <c r="AE125" s="779"/>
      <c r="AF125" s="780" t="s">
        <v>396</v>
      </c>
      <c r="AG125" s="778"/>
      <c r="AH125" s="778"/>
      <c r="AI125" s="778"/>
      <c r="AJ125" s="779"/>
      <c r="AK125" s="780" t="s">
        <v>396</v>
      </c>
      <c r="AL125" s="778"/>
      <c r="AM125" s="778"/>
      <c r="AN125" s="778"/>
      <c r="AO125" s="779"/>
      <c r="AP125" s="819" t="s">
        <v>469</v>
      </c>
      <c r="AQ125" s="820"/>
      <c r="AR125" s="820"/>
      <c r="AS125" s="820"/>
      <c r="AT125" s="821"/>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29" t="s">
        <v>488</v>
      </c>
      <c r="CL125" s="830"/>
      <c r="CM125" s="830"/>
      <c r="CN125" s="830"/>
      <c r="CO125" s="831"/>
      <c r="CP125" s="838" t="s">
        <v>489</v>
      </c>
      <c r="CQ125" s="806"/>
      <c r="CR125" s="806"/>
      <c r="CS125" s="806"/>
      <c r="CT125" s="806"/>
      <c r="CU125" s="806"/>
      <c r="CV125" s="806"/>
      <c r="CW125" s="806"/>
      <c r="CX125" s="806"/>
      <c r="CY125" s="806"/>
      <c r="CZ125" s="806"/>
      <c r="DA125" s="806"/>
      <c r="DB125" s="806"/>
      <c r="DC125" s="806"/>
      <c r="DD125" s="806"/>
      <c r="DE125" s="806"/>
      <c r="DF125" s="807"/>
      <c r="DG125" s="839" t="s">
        <v>472</v>
      </c>
      <c r="DH125" s="823"/>
      <c r="DI125" s="823"/>
      <c r="DJ125" s="823"/>
      <c r="DK125" s="823"/>
      <c r="DL125" s="823" t="s">
        <v>469</v>
      </c>
      <c r="DM125" s="823"/>
      <c r="DN125" s="823"/>
      <c r="DO125" s="823"/>
      <c r="DP125" s="823"/>
      <c r="DQ125" s="823" t="s">
        <v>469</v>
      </c>
      <c r="DR125" s="823"/>
      <c r="DS125" s="823"/>
      <c r="DT125" s="823"/>
      <c r="DU125" s="823"/>
      <c r="DV125" s="824" t="s">
        <v>469</v>
      </c>
      <c r="DW125" s="824"/>
      <c r="DX125" s="824"/>
      <c r="DY125" s="824"/>
      <c r="DZ125" s="825"/>
    </row>
    <row r="126" spans="1:130" s="228" customFormat="1" ht="26.25" customHeight="1" thickBot="1" x14ac:dyDescent="0.2">
      <c r="A126" s="882"/>
      <c r="B126" s="883"/>
      <c r="C126" s="813" t="s">
        <v>474</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t="s">
        <v>468</v>
      </c>
      <c r="AB126" s="778"/>
      <c r="AC126" s="778"/>
      <c r="AD126" s="778"/>
      <c r="AE126" s="779"/>
      <c r="AF126" s="780" t="s">
        <v>442</v>
      </c>
      <c r="AG126" s="778"/>
      <c r="AH126" s="778"/>
      <c r="AI126" s="778"/>
      <c r="AJ126" s="779"/>
      <c r="AK126" s="780" t="s">
        <v>396</v>
      </c>
      <c r="AL126" s="778"/>
      <c r="AM126" s="778"/>
      <c r="AN126" s="778"/>
      <c r="AO126" s="779"/>
      <c r="AP126" s="819" t="s">
        <v>472</v>
      </c>
      <c r="AQ126" s="820"/>
      <c r="AR126" s="820"/>
      <c r="AS126" s="820"/>
      <c r="AT126" s="821"/>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32"/>
      <c r="CL126" s="833"/>
      <c r="CM126" s="833"/>
      <c r="CN126" s="833"/>
      <c r="CO126" s="834"/>
      <c r="CP126" s="813" t="s">
        <v>490</v>
      </c>
      <c r="CQ126" s="750"/>
      <c r="CR126" s="750"/>
      <c r="CS126" s="750"/>
      <c r="CT126" s="750"/>
      <c r="CU126" s="750"/>
      <c r="CV126" s="750"/>
      <c r="CW126" s="750"/>
      <c r="CX126" s="750"/>
      <c r="CY126" s="750"/>
      <c r="CZ126" s="750"/>
      <c r="DA126" s="750"/>
      <c r="DB126" s="750"/>
      <c r="DC126" s="750"/>
      <c r="DD126" s="750"/>
      <c r="DE126" s="750"/>
      <c r="DF126" s="751"/>
      <c r="DG126" s="814" t="s">
        <v>472</v>
      </c>
      <c r="DH126" s="815"/>
      <c r="DI126" s="815"/>
      <c r="DJ126" s="815"/>
      <c r="DK126" s="815"/>
      <c r="DL126" s="815" t="s">
        <v>469</v>
      </c>
      <c r="DM126" s="815"/>
      <c r="DN126" s="815"/>
      <c r="DO126" s="815"/>
      <c r="DP126" s="815"/>
      <c r="DQ126" s="815" t="s">
        <v>469</v>
      </c>
      <c r="DR126" s="815"/>
      <c r="DS126" s="815"/>
      <c r="DT126" s="815"/>
      <c r="DU126" s="815"/>
      <c r="DV126" s="792" t="s">
        <v>469</v>
      </c>
      <c r="DW126" s="792"/>
      <c r="DX126" s="792"/>
      <c r="DY126" s="792"/>
      <c r="DZ126" s="793"/>
    </row>
    <row r="127" spans="1:130" s="228" customFormat="1" ht="26.25" customHeight="1" x14ac:dyDescent="0.15">
      <c r="A127" s="884"/>
      <c r="B127" s="885"/>
      <c r="C127" s="816" t="s">
        <v>491</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77" t="s">
        <v>472</v>
      </c>
      <c r="AB127" s="778"/>
      <c r="AC127" s="778"/>
      <c r="AD127" s="778"/>
      <c r="AE127" s="779"/>
      <c r="AF127" s="780" t="s">
        <v>472</v>
      </c>
      <c r="AG127" s="778"/>
      <c r="AH127" s="778"/>
      <c r="AI127" s="778"/>
      <c r="AJ127" s="779"/>
      <c r="AK127" s="780" t="s">
        <v>468</v>
      </c>
      <c r="AL127" s="778"/>
      <c r="AM127" s="778"/>
      <c r="AN127" s="778"/>
      <c r="AO127" s="779"/>
      <c r="AP127" s="819" t="s">
        <v>472</v>
      </c>
      <c r="AQ127" s="820"/>
      <c r="AR127" s="820"/>
      <c r="AS127" s="820"/>
      <c r="AT127" s="821"/>
      <c r="AU127" s="230"/>
      <c r="AV127" s="230"/>
      <c r="AW127" s="230"/>
      <c r="AX127" s="822" t="s">
        <v>492</v>
      </c>
      <c r="AY127" s="810"/>
      <c r="AZ127" s="810"/>
      <c r="BA127" s="810"/>
      <c r="BB127" s="810"/>
      <c r="BC127" s="810"/>
      <c r="BD127" s="810"/>
      <c r="BE127" s="811"/>
      <c r="BF127" s="809" t="s">
        <v>493</v>
      </c>
      <c r="BG127" s="810"/>
      <c r="BH127" s="810"/>
      <c r="BI127" s="810"/>
      <c r="BJ127" s="810"/>
      <c r="BK127" s="810"/>
      <c r="BL127" s="811"/>
      <c r="BM127" s="809" t="s">
        <v>494</v>
      </c>
      <c r="BN127" s="810"/>
      <c r="BO127" s="810"/>
      <c r="BP127" s="810"/>
      <c r="BQ127" s="810"/>
      <c r="BR127" s="810"/>
      <c r="BS127" s="811"/>
      <c r="BT127" s="809" t="s">
        <v>495</v>
      </c>
      <c r="BU127" s="810"/>
      <c r="BV127" s="810"/>
      <c r="BW127" s="810"/>
      <c r="BX127" s="810"/>
      <c r="BY127" s="810"/>
      <c r="BZ127" s="812"/>
      <c r="CA127" s="230"/>
      <c r="CB127" s="230"/>
      <c r="CC127" s="230"/>
      <c r="CD127" s="253"/>
      <c r="CE127" s="253"/>
      <c r="CF127" s="253"/>
      <c r="CG127" s="230"/>
      <c r="CH127" s="230"/>
      <c r="CI127" s="230"/>
      <c r="CJ127" s="252"/>
      <c r="CK127" s="832"/>
      <c r="CL127" s="833"/>
      <c r="CM127" s="833"/>
      <c r="CN127" s="833"/>
      <c r="CO127" s="834"/>
      <c r="CP127" s="813" t="s">
        <v>496</v>
      </c>
      <c r="CQ127" s="750"/>
      <c r="CR127" s="750"/>
      <c r="CS127" s="750"/>
      <c r="CT127" s="750"/>
      <c r="CU127" s="750"/>
      <c r="CV127" s="750"/>
      <c r="CW127" s="750"/>
      <c r="CX127" s="750"/>
      <c r="CY127" s="750"/>
      <c r="CZ127" s="750"/>
      <c r="DA127" s="750"/>
      <c r="DB127" s="750"/>
      <c r="DC127" s="750"/>
      <c r="DD127" s="750"/>
      <c r="DE127" s="750"/>
      <c r="DF127" s="751"/>
      <c r="DG127" s="814" t="s">
        <v>442</v>
      </c>
      <c r="DH127" s="815"/>
      <c r="DI127" s="815"/>
      <c r="DJ127" s="815"/>
      <c r="DK127" s="815"/>
      <c r="DL127" s="815" t="s">
        <v>442</v>
      </c>
      <c r="DM127" s="815"/>
      <c r="DN127" s="815"/>
      <c r="DO127" s="815"/>
      <c r="DP127" s="815"/>
      <c r="DQ127" s="815" t="s">
        <v>469</v>
      </c>
      <c r="DR127" s="815"/>
      <c r="DS127" s="815"/>
      <c r="DT127" s="815"/>
      <c r="DU127" s="815"/>
      <c r="DV127" s="792" t="s">
        <v>469</v>
      </c>
      <c r="DW127" s="792"/>
      <c r="DX127" s="792"/>
      <c r="DY127" s="792"/>
      <c r="DZ127" s="793"/>
    </row>
    <row r="128" spans="1:130" s="228" customFormat="1" ht="26.25" customHeight="1" thickBot="1" x14ac:dyDescent="0.2">
      <c r="A128" s="794" t="s">
        <v>497</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498</v>
      </c>
      <c r="X128" s="796"/>
      <c r="Y128" s="796"/>
      <c r="Z128" s="797"/>
      <c r="AA128" s="798">
        <v>16296</v>
      </c>
      <c r="AB128" s="799"/>
      <c r="AC128" s="799"/>
      <c r="AD128" s="799"/>
      <c r="AE128" s="800"/>
      <c r="AF128" s="801">
        <v>22131</v>
      </c>
      <c r="AG128" s="799"/>
      <c r="AH128" s="799"/>
      <c r="AI128" s="799"/>
      <c r="AJ128" s="800"/>
      <c r="AK128" s="801">
        <v>22343</v>
      </c>
      <c r="AL128" s="799"/>
      <c r="AM128" s="799"/>
      <c r="AN128" s="799"/>
      <c r="AO128" s="800"/>
      <c r="AP128" s="802"/>
      <c r="AQ128" s="803"/>
      <c r="AR128" s="803"/>
      <c r="AS128" s="803"/>
      <c r="AT128" s="804"/>
      <c r="AU128" s="230"/>
      <c r="AV128" s="230"/>
      <c r="AW128" s="230"/>
      <c r="AX128" s="805" t="s">
        <v>499</v>
      </c>
      <c r="AY128" s="806"/>
      <c r="AZ128" s="806"/>
      <c r="BA128" s="806"/>
      <c r="BB128" s="806"/>
      <c r="BC128" s="806"/>
      <c r="BD128" s="806"/>
      <c r="BE128" s="807"/>
      <c r="BF128" s="784" t="s">
        <v>442</v>
      </c>
      <c r="BG128" s="785"/>
      <c r="BH128" s="785"/>
      <c r="BI128" s="785"/>
      <c r="BJ128" s="785"/>
      <c r="BK128" s="785"/>
      <c r="BL128" s="808"/>
      <c r="BM128" s="784">
        <v>15</v>
      </c>
      <c r="BN128" s="785"/>
      <c r="BO128" s="785"/>
      <c r="BP128" s="785"/>
      <c r="BQ128" s="785"/>
      <c r="BR128" s="785"/>
      <c r="BS128" s="808"/>
      <c r="BT128" s="784">
        <v>20</v>
      </c>
      <c r="BU128" s="785"/>
      <c r="BV128" s="785"/>
      <c r="BW128" s="785"/>
      <c r="BX128" s="785"/>
      <c r="BY128" s="785"/>
      <c r="BZ128" s="786"/>
      <c r="CA128" s="253"/>
      <c r="CB128" s="253"/>
      <c r="CC128" s="253"/>
      <c r="CD128" s="253"/>
      <c r="CE128" s="253"/>
      <c r="CF128" s="253"/>
      <c r="CG128" s="230"/>
      <c r="CH128" s="230"/>
      <c r="CI128" s="230"/>
      <c r="CJ128" s="252"/>
      <c r="CK128" s="835"/>
      <c r="CL128" s="836"/>
      <c r="CM128" s="836"/>
      <c r="CN128" s="836"/>
      <c r="CO128" s="837"/>
      <c r="CP128" s="787" t="s">
        <v>500</v>
      </c>
      <c r="CQ128" s="728"/>
      <c r="CR128" s="728"/>
      <c r="CS128" s="728"/>
      <c r="CT128" s="728"/>
      <c r="CU128" s="728"/>
      <c r="CV128" s="728"/>
      <c r="CW128" s="728"/>
      <c r="CX128" s="728"/>
      <c r="CY128" s="728"/>
      <c r="CZ128" s="728"/>
      <c r="DA128" s="728"/>
      <c r="DB128" s="728"/>
      <c r="DC128" s="728"/>
      <c r="DD128" s="728"/>
      <c r="DE128" s="728"/>
      <c r="DF128" s="729"/>
      <c r="DG128" s="788" t="s">
        <v>468</v>
      </c>
      <c r="DH128" s="789"/>
      <c r="DI128" s="789"/>
      <c r="DJ128" s="789"/>
      <c r="DK128" s="789"/>
      <c r="DL128" s="789" t="s">
        <v>442</v>
      </c>
      <c r="DM128" s="789"/>
      <c r="DN128" s="789"/>
      <c r="DO128" s="789"/>
      <c r="DP128" s="789"/>
      <c r="DQ128" s="789" t="s">
        <v>469</v>
      </c>
      <c r="DR128" s="789"/>
      <c r="DS128" s="789"/>
      <c r="DT128" s="789"/>
      <c r="DU128" s="789"/>
      <c r="DV128" s="790" t="s">
        <v>469</v>
      </c>
      <c r="DW128" s="790"/>
      <c r="DX128" s="790"/>
      <c r="DY128" s="790"/>
      <c r="DZ128" s="791"/>
    </row>
    <row r="129" spans="1:131" s="228" customFormat="1" ht="26.25" customHeight="1" x14ac:dyDescent="0.15">
      <c r="A129" s="772" t="s">
        <v>107</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501</v>
      </c>
      <c r="X129" s="775"/>
      <c r="Y129" s="775"/>
      <c r="Z129" s="776"/>
      <c r="AA129" s="777">
        <v>1382761</v>
      </c>
      <c r="AB129" s="778"/>
      <c r="AC129" s="778"/>
      <c r="AD129" s="778"/>
      <c r="AE129" s="779"/>
      <c r="AF129" s="780">
        <v>1517408</v>
      </c>
      <c r="AG129" s="778"/>
      <c r="AH129" s="778"/>
      <c r="AI129" s="778"/>
      <c r="AJ129" s="779"/>
      <c r="AK129" s="780">
        <v>1480766</v>
      </c>
      <c r="AL129" s="778"/>
      <c r="AM129" s="778"/>
      <c r="AN129" s="778"/>
      <c r="AO129" s="779"/>
      <c r="AP129" s="781"/>
      <c r="AQ129" s="782"/>
      <c r="AR129" s="782"/>
      <c r="AS129" s="782"/>
      <c r="AT129" s="783"/>
      <c r="AU129" s="231"/>
      <c r="AV129" s="231"/>
      <c r="AW129" s="231"/>
      <c r="AX129" s="749" t="s">
        <v>502</v>
      </c>
      <c r="AY129" s="750"/>
      <c r="AZ129" s="750"/>
      <c r="BA129" s="750"/>
      <c r="BB129" s="750"/>
      <c r="BC129" s="750"/>
      <c r="BD129" s="750"/>
      <c r="BE129" s="751"/>
      <c r="BF129" s="768" t="s">
        <v>469</v>
      </c>
      <c r="BG129" s="769"/>
      <c r="BH129" s="769"/>
      <c r="BI129" s="769"/>
      <c r="BJ129" s="769"/>
      <c r="BK129" s="769"/>
      <c r="BL129" s="770"/>
      <c r="BM129" s="768">
        <v>20</v>
      </c>
      <c r="BN129" s="769"/>
      <c r="BO129" s="769"/>
      <c r="BP129" s="769"/>
      <c r="BQ129" s="769"/>
      <c r="BR129" s="769"/>
      <c r="BS129" s="770"/>
      <c r="BT129" s="768">
        <v>30</v>
      </c>
      <c r="BU129" s="769"/>
      <c r="BV129" s="769"/>
      <c r="BW129" s="769"/>
      <c r="BX129" s="769"/>
      <c r="BY129" s="769"/>
      <c r="BZ129" s="7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72" t="s">
        <v>503</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504</v>
      </c>
      <c r="X130" s="775"/>
      <c r="Y130" s="775"/>
      <c r="Z130" s="776"/>
      <c r="AA130" s="777">
        <v>188586</v>
      </c>
      <c r="AB130" s="778"/>
      <c r="AC130" s="778"/>
      <c r="AD130" s="778"/>
      <c r="AE130" s="779"/>
      <c r="AF130" s="780">
        <v>197667</v>
      </c>
      <c r="AG130" s="778"/>
      <c r="AH130" s="778"/>
      <c r="AI130" s="778"/>
      <c r="AJ130" s="779"/>
      <c r="AK130" s="780">
        <v>192082</v>
      </c>
      <c r="AL130" s="778"/>
      <c r="AM130" s="778"/>
      <c r="AN130" s="778"/>
      <c r="AO130" s="779"/>
      <c r="AP130" s="781"/>
      <c r="AQ130" s="782"/>
      <c r="AR130" s="782"/>
      <c r="AS130" s="782"/>
      <c r="AT130" s="783"/>
      <c r="AU130" s="231"/>
      <c r="AV130" s="231"/>
      <c r="AW130" s="231"/>
      <c r="AX130" s="749" t="s">
        <v>505</v>
      </c>
      <c r="AY130" s="750"/>
      <c r="AZ130" s="750"/>
      <c r="BA130" s="750"/>
      <c r="BB130" s="750"/>
      <c r="BC130" s="750"/>
      <c r="BD130" s="750"/>
      <c r="BE130" s="751"/>
      <c r="BF130" s="752">
        <v>5.7</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506</v>
      </c>
      <c r="X131" s="759"/>
      <c r="Y131" s="759"/>
      <c r="Z131" s="760"/>
      <c r="AA131" s="761">
        <v>1194175</v>
      </c>
      <c r="AB131" s="762"/>
      <c r="AC131" s="762"/>
      <c r="AD131" s="762"/>
      <c r="AE131" s="763"/>
      <c r="AF131" s="764">
        <v>1319741</v>
      </c>
      <c r="AG131" s="762"/>
      <c r="AH131" s="762"/>
      <c r="AI131" s="762"/>
      <c r="AJ131" s="763"/>
      <c r="AK131" s="764">
        <v>1288684</v>
      </c>
      <c r="AL131" s="762"/>
      <c r="AM131" s="762"/>
      <c r="AN131" s="762"/>
      <c r="AO131" s="763"/>
      <c r="AP131" s="765"/>
      <c r="AQ131" s="766"/>
      <c r="AR131" s="766"/>
      <c r="AS131" s="766"/>
      <c r="AT131" s="767"/>
      <c r="AU131" s="231"/>
      <c r="AV131" s="231"/>
      <c r="AW131" s="231"/>
      <c r="AX131" s="727" t="s">
        <v>507</v>
      </c>
      <c r="AY131" s="728"/>
      <c r="AZ131" s="728"/>
      <c r="BA131" s="728"/>
      <c r="BB131" s="728"/>
      <c r="BC131" s="728"/>
      <c r="BD131" s="728"/>
      <c r="BE131" s="729"/>
      <c r="BF131" s="730" t="s">
        <v>469</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736" t="s">
        <v>508</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509</v>
      </c>
      <c r="W132" s="740"/>
      <c r="X132" s="740"/>
      <c r="Y132" s="740"/>
      <c r="Z132" s="741"/>
      <c r="AA132" s="742">
        <v>6.2882743320000003</v>
      </c>
      <c r="AB132" s="743"/>
      <c r="AC132" s="743"/>
      <c r="AD132" s="743"/>
      <c r="AE132" s="744"/>
      <c r="AF132" s="745">
        <v>5.8587253099999996</v>
      </c>
      <c r="AG132" s="743"/>
      <c r="AH132" s="743"/>
      <c r="AI132" s="743"/>
      <c r="AJ132" s="744"/>
      <c r="AK132" s="745">
        <v>5.2361944429999996</v>
      </c>
      <c r="AL132" s="743"/>
      <c r="AM132" s="743"/>
      <c r="AN132" s="743"/>
      <c r="AO132" s="744"/>
      <c r="AP132" s="746"/>
      <c r="AQ132" s="747"/>
      <c r="AR132" s="747"/>
      <c r="AS132" s="747"/>
      <c r="AT132" s="74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510</v>
      </c>
      <c r="W133" s="719"/>
      <c r="X133" s="719"/>
      <c r="Y133" s="719"/>
      <c r="Z133" s="720"/>
      <c r="AA133" s="721">
        <v>6.6</v>
      </c>
      <c r="AB133" s="722"/>
      <c r="AC133" s="722"/>
      <c r="AD133" s="722"/>
      <c r="AE133" s="723"/>
      <c r="AF133" s="721">
        <v>6.3</v>
      </c>
      <c r="AG133" s="722"/>
      <c r="AH133" s="722"/>
      <c r="AI133" s="722"/>
      <c r="AJ133" s="723"/>
      <c r="AK133" s="721">
        <v>5.7</v>
      </c>
      <c r="AL133" s="722"/>
      <c r="AM133" s="722"/>
      <c r="AN133" s="722"/>
      <c r="AO133" s="723"/>
      <c r="AP133" s="724"/>
      <c r="AQ133" s="725"/>
      <c r="AR133" s="725"/>
      <c r="AS133" s="725"/>
      <c r="AT133" s="72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VV2n57bl3Rxth4xByADTeTaE65T593rygGh5/ovVJZpdqMWF+aWXrC6nhC0qrGg8KAlL5OE0OoQ4dnyrdavUPg==" saltValue="/6UMsH9qPeme4NjdmLRER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511</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p6ZpU0Z+ydQvp5edfDBW7vUB+oFhvR63PFPXNVJfxsMjC6qZRjWb1lq2tyzTfd0tABTFv+Sm0CGesRPZgW0DQw==" saltValue="Ri4sZi3WphYOlc2AYJCj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ISmet6hkeKsgfimvNqYP6zos51hK9yl6thiwKKR+ANWaYvLr7W9nk5sExqo5Qc/Y4/+z8pAMT6utW6iu8n4A==" saltValue="Ok6gGdWatoZ8xCSoSWR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512</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513</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25" t="s">
        <v>514</v>
      </c>
      <c r="AP7" s="270"/>
      <c r="AQ7" s="271" t="s">
        <v>515</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26"/>
      <c r="AP8" s="276" t="s">
        <v>516</v>
      </c>
      <c r="AQ8" s="277" t="s">
        <v>517</v>
      </c>
      <c r="AR8" s="278" t="s">
        <v>518</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27" t="s">
        <v>519</v>
      </c>
      <c r="AL9" s="1128"/>
      <c r="AM9" s="1128"/>
      <c r="AN9" s="1129"/>
      <c r="AO9" s="279">
        <v>407696</v>
      </c>
      <c r="AP9" s="279">
        <v>368622</v>
      </c>
      <c r="AQ9" s="280">
        <v>239803</v>
      </c>
      <c r="AR9" s="281">
        <v>53.7</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27" t="s">
        <v>520</v>
      </c>
      <c r="AL10" s="1128"/>
      <c r="AM10" s="1128"/>
      <c r="AN10" s="1129"/>
      <c r="AO10" s="282">
        <v>137347</v>
      </c>
      <c r="AP10" s="282">
        <v>124184</v>
      </c>
      <c r="AQ10" s="283">
        <v>35073</v>
      </c>
      <c r="AR10" s="284">
        <v>254.1</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27" t="s">
        <v>521</v>
      </c>
      <c r="AL11" s="1128"/>
      <c r="AM11" s="1128"/>
      <c r="AN11" s="1129"/>
      <c r="AO11" s="282" t="s">
        <v>522</v>
      </c>
      <c r="AP11" s="282" t="s">
        <v>522</v>
      </c>
      <c r="AQ11" s="283">
        <v>3640</v>
      </c>
      <c r="AR11" s="284" t="s">
        <v>522</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27" t="s">
        <v>523</v>
      </c>
      <c r="AL12" s="1128"/>
      <c r="AM12" s="1128"/>
      <c r="AN12" s="1129"/>
      <c r="AO12" s="282" t="s">
        <v>522</v>
      </c>
      <c r="AP12" s="282" t="s">
        <v>522</v>
      </c>
      <c r="AQ12" s="283" t="s">
        <v>522</v>
      </c>
      <c r="AR12" s="284" t="s">
        <v>522</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27" t="s">
        <v>524</v>
      </c>
      <c r="AL13" s="1128"/>
      <c r="AM13" s="1128"/>
      <c r="AN13" s="1129"/>
      <c r="AO13" s="282">
        <v>4281</v>
      </c>
      <c r="AP13" s="282">
        <v>3871</v>
      </c>
      <c r="AQ13" s="283">
        <v>11407</v>
      </c>
      <c r="AR13" s="284">
        <v>-66.099999999999994</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27" t="s">
        <v>525</v>
      </c>
      <c r="AL14" s="1128"/>
      <c r="AM14" s="1128"/>
      <c r="AN14" s="1129"/>
      <c r="AO14" s="282">
        <v>12637</v>
      </c>
      <c r="AP14" s="282">
        <v>11426</v>
      </c>
      <c r="AQ14" s="283">
        <v>4585</v>
      </c>
      <c r="AR14" s="284">
        <v>149.19999999999999</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0" t="s">
        <v>526</v>
      </c>
      <c r="AL15" s="1131"/>
      <c r="AM15" s="1131"/>
      <c r="AN15" s="1132"/>
      <c r="AO15" s="282">
        <v>-32014</v>
      </c>
      <c r="AP15" s="282">
        <v>-28946</v>
      </c>
      <c r="AQ15" s="283">
        <v>-18839</v>
      </c>
      <c r="AR15" s="284">
        <v>53.6</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0" t="s">
        <v>189</v>
      </c>
      <c r="AL16" s="1131"/>
      <c r="AM16" s="1131"/>
      <c r="AN16" s="1132"/>
      <c r="AO16" s="282">
        <v>529947</v>
      </c>
      <c r="AP16" s="282">
        <v>479156</v>
      </c>
      <c r="AQ16" s="283">
        <v>275669</v>
      </c>
      <c r="AR16" s="284">
        <v>73.8</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527</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528</v>
      </c>
      <c r="AP20" s="291" t="s">
        <v>529</v>
      </c>
      <c r="AQ20" s="292" t="s">
        <v>530</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3" t="s">
        <v>531</v>
      </c>
      <c r="AL21" s="1134"/>
      <c r="AM21" s="1134"/>
      <c r="AN21" s="1135"/>
      <c r="AO21" s="295">
        <v>36.17</v>
      </c>
      <c r="AP21" s="296">
        <v>23.86</v>
      </c>
      <c r="AQ21" s="297">
        <v>12.31</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3" t="s">
        <v>532</v>
      </c>
      <c r="AL22" s="1134"/>
      <c r="AM22" s="1134"/>
      <c r="AN22" s="1135"/>
      <c r="AO22" s="300">
        <v>96.4</v>
      </c>
      <c r="AP22" s="301">
        <v>95.5</v>
      </c>
      <c r="AQ22" s="302">
        <v>0.9</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36" t="s">
        <v>533</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265"/>
    </row>
    <row r="27" spans="1:46" x14ac:dyDescent="0.15">
      <c r="A27" s="307"/>
      <c r="AO27" s="260"/>
      <c r="AP27" s="260"/>
      <c r="AQ27" s="260"/>
      <c r="AR27" s="260"/>
      <c r="AS27" s="260"/>
      <c r="AT27" s="260"/>
    </row>
    <row r="28" spans="1:46" ht="17.25" x14ac:dyDescent="0.15">
      <c r="A28" s="261" t="s">
        <v>534</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535</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25" t="s">
        <v>514</v>
      </c>
      <c r="AP30" s="270"/>
      <c r="AQ30" s="271" t="s">
        <v>515</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26"/>
      <c r="AP31" s="276" t="s">
        <v>516</v>
      </c>
      <c r="AQ31" s="277" t="s">
        <v>517</v>
      </c>
      <c r="AR31" s="278" t="s">
        <v>518</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1" t="s">
        <v>536</v>
      </c>
      <c r="AL32" s="1112"/>
      <c r="AM32" s="1112"/>
      <c r="AN32" s="1113"/>
      <c r="AO32" s="310">
        <v>244969</v>
      </c>
      <c r="AP32" s="310">
        <v>221491</v>
      </c>
      <c r="AQ32" s="311">
        <v>162926</v>
      </c>
      <c r="AR32" s="312">
        <v>35.9</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1" t="s">
        <v>537</v>
      </c>
      <c r="AL33" s="1112"/>
      <c r="AM33" s="1112"/>
      <c r="AN33" s="1113"/>
      <c r="AO33" s="310" t="s">
        <v>522</v>
      </c>
      <c r="AP33" s="310" t="s">
        <v>522</v>
      </c>
      <c r="AQ33" s="311" t="s">
        <v>522</v>
      </c>
      <c r="AR33" s="312" t="s">
        <v>522</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1" t="s">
        <v>538</v>
      </c>
      <c r="AL34" s="1112"/>
      <c r="AM34" s="1112"/>
      <c r="AN34" s="1113"/>
      <c r="AO34" s="310" t="s">
        <v>522</v>
      </c>
      <c r="AP34" s="310" t="s">
        <v>522</v>
      </c>
      <c r="AQ34" s="311">
        <v>4</v>
      </c>
      <c r="AR34" s="312" t="s">
        <v>522</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1" t="s">
        <v>539</v>
      </c>
      <c r="AL35" s="1112"/>
      <c r="AM35" s="1112"/>
      <c r="AN35" s="1113"/>
      <c r="AO35" s="310">
        <v>31403</v>
      </c>
      <c r="AP35" s="310">
        <v>28393</v>
      </c>
      <c r="AQ35" s="311">
        <v>33512</v>
      </c>
      <c r="AR35" s="312">
        <v>-15.3</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1" t="s">
        <v>540</v>
      </c>
      <c r="AL36" s="1112"/>
      <c r="AM36" s="1112"/>
      <c r="AN36" s="1113"/>
      <c r="AO36" s="310">
        <v>5531</v>
      </c>
      <c r="AP36" s="310">
        <v>5001</v>
      </c>
      <c r="AQ36" s="311">
        <v>2866</v>
      </c>
      <c r="AR36" s="312">
        <v>74.5</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1" t="s">
        <v>541</v>
      </c>
      <c r="AL37" s="1112"/>
      <c r="AM37" s="1112"/>
      <c r="AN37" s="1113"/>
      <c r="AO37" s="310" t="s">
        <v>522</v>
      </c>
      <c r="AP37" s="310" t="s">
        <v>522</v>
      </c>
      <c r="AQ37" s="311">
        <v>1429</v>
      </c>
      <c r="AR37" s="312" t="s">
        <v>522</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14" t="s">
        <v>542</v>
      </c>
      <c r="AL38" s="1115"/>
      <c r="AM38" s="1115"/>
      <c r="AN38" s="1116"/>
      <c r="AO38" s="313" t="s">
        <v>522</v>
      </c>
      <c r="AP38" s="313" t="s">
        <v>522</v>
      </c>
      <c r="AQ38" s="314">
        <v>30</v>
      </c>
      <c r="AR38" s="302" t="s">
        <v>522</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14" t="s">
        <v>543</v>
      </c>
      <c r="AL39" s="1115"/>
      <c r="AM39" s="1115"/>
      <c r="AN39" s="1116"/>
      <c r="AO39" s="310">
        <v>-22343</v>
      </c>
      <c r="AP39" s="310">
        <v>-20202</v>
      </c>
      <c r="AQ39" s="311">
        <v>-7390</v>
      </c>
      <c r="AR39" s="312">
        <v>173.4</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1" t="s">
        <v>544</v>
      </c>
      <c r="AL40" s="1112"/>
      <c r="AM40" s="1112"/>
      <c r="AN40" s="1113"/>
      <c r="AO40" s="310">
        <v>-192082</v>
      </c>
      <c r="AP40" s="310">
        <v>-173673</v>
      </c>
      <c r="AQ40" s="311">
        <v>-136323</v>
      </c>
      <c r="AR40" s="312">
        <v>27.4</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17" t="s">
        <v>304</v>
      </c>
      <c r="AL41" s="1118"/>
      <c r="AM41" s="1118"/>
      <c r="AN41" s="1119"/>
      <c r="AO41" s="310">
        <v>67478</v>
      </c>
      <c r="AP41" s="310">
        <v>61011</v>
      </c>
      <c r="AQ41" s="311">
        <v>57054</v>
      </c>
      <c r="AR41" s="312">
        <v>6.9</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545</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546</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547</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0" t="s">
        <v>514</v>
      </c>
      <c r="AN49" s="1122" t="s">
        <v>548</v>
      </c>
      <c r="AO49" s="1123"/>
      <c r="AP49" s="1123"/>
      <c r="AQ49" s="1123"/>
      <c r="AR49" s="1124"/>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1"/>
      <c r="AN50" s="326" t="s">
        <v>549</v>
      </c>
      <c r="AO50" s="327" t="s">
        <v>550</v>
      </c>
      <c r="AP50" s="328" t="s">
        <v>551</v>
      </c>
      <c r="AQ50" s="329" t="s">
        <v>552</v>
      </c>
      <c r="AR50" s="330" t="s">
        <v>553</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554</v>
      </c>
      <c r="AL51" s="323"/>
      <c r="AM51" s="331">
        <v>264560</v>
      </c>
      <c r="AN51" s="332">
        <v>209635</v>
      </c>
      <c r="AO51" s="333">
        <v>-40.4</v>
      </c>
      <c r="AP51" s="334">
        <v>271581</v>
      </c>
      <c r="AQ51" s="335">
        <v>-6.7</v>
      </c>
      <c r="AR51" s="336">
        <v>-33.700000000000003</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555</v>
      </c>
      <c r="AM52" s="339">
        <v>145615</v>
      </c>
      <c r="AN52" s="340">
        <v>115384</v>
      </c>
      <c r="AO52" s="341">
        <v>-39.9</v>
      </c>
      <c r="AP52" s="342">
        <v>117844</v>
      </c>
      <c r="AQ52" s="343">
        <v>-1</v>
      </c>
      <c r="AR52" s="344">
        <v>-38.9</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556</v>
      </c>
      <c r="AL53" s="323"/>
      <c r="AM53" s="331">
        <v>229811</v>
      </c>
      <c r="AN53" s="332">
        <v>180527</v>
      </c>
      <c r="AO53" s="333">
        <v>-13.9</v>
      </c>
      <c r="AP53" s="334">
        <v>268375</v>
      </c>
      <c r="AQ53" s="335">
        <v>-1.2</v>
      </c>
      <c r="AR53" s="336">
        <v>-12.7</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555</v>
      </c>
      <c r="AM54" s="339">
        <v>105621</v>
      </c>
      <c r="AN54" s="340">
        <v>82970</v>
      </c>
      <c r="AO54" s="341">
        <v>-28.1</v>
      </c>
      <c r="AP54" s="342">
        <v>119602</v>
      </c>
      <c r="AQ54" s="343">
        <v>1.5</v>
      </c>
      <c r="AR54" s="344">
        <v>-29.6</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557</v>
      </c>
      <c r="AL55" s="323"/>
      <c r="AM55" s="331">
        <v>400374</v>
      </c>
      <c r="AN55" s="332">
        <v>340454</v>
      </c>
      <c r="AO55" s="333">
        <v>88.6</v>
      </c>
      <c r="AP55" s="334">
        <v>301035</v>
      </c>
      <c r="AQ55" s="335">
        <v>12.2</v>
      </c>
      <c r="AR55" s="336">
        <v>76.400000000000006</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555</v>
      </c>
      <c r="AM56" s="339">
        <v>172974</v>
      </c>
      <c r="AN56" s="340">
        <v>147087</v>
      </c>
      <c r="AO56" s="341">
        <v>77.3</v>
      </c>
      <c r="AP56" s="342">
        <v>154376</v>
      </c>
      <c r="AQ56" s="343">
        <v>29.1</v>
      </c>
      <c r="AR56" s="344">
        <v>48.2</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558</v>
      </c>
      <c r="AL57" s="323"/>
      <c r="AM57" s="331">
        <v>487798</v>
      </c>
      <c r="AN57" s="332">
        <v>437487</v>
      </c>
      <c r="AO57" s="333">
        <v>28.5</v>
      </c>
      <c r="AP57" s="334">
        <v>277467</v>
      </c>
      <c r="AQ57" s="335">
        <v>-7.8</v>
      </c>
      <c r="AR57" s="336">
        <v>36.299999999999997</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555</v>
      </c>
      <c r="AM58" s="339">
        <v>249544</v>
      </c>
      <c r="AN58" s="340">
        <v>223806</v>
      </c>
      <c r="AO58" s="341">
        <v>52.2</v>
      </c>
      <c r="AP58" s="342">
        <v>128378</v>
      </c>
      <c r="AQ58" s="343">
        <v>-16.8</v>
      </c>
      <c r="AR58" s="344">
        <v>69</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559</v>
      </c>
      <c r="AL59" s="323"/>
      <c r="AM59" s="331">
        <v>222183</v>
      </c>
      <c r="AN59" s="332">
        <v>200889</v>
      </c>
      <c r="AO59" s="333">
        <v>-54.1</v>
      </c>
      <c r="AP59" s="334">
        <v>282256</v>
      </c>
      <c r="AQ59" s="335">
        <v>1.7</v>
      </c>
      <c r="AR59" s="336">
        <v>-55.8</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555</v>
      </c>
      <c r="AM60" s="339">
        <v>103372</v>
      </c>
      <c r="AN60" s="340">
        <v>93465</v>
      </c>
      <c r="AO60" s="341">
        <v>-58.2</v>
      </c>
      <c r="AP60" s="342">
        <v>145453</v>
      </c>
      <c r="AQ60" s="343">
        <v>13.3</v>
      </c>
      <c r="AR60" s="344">
        <v>-71.5</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560</v>
      </c>
      <c r="AL61" s="345"/>
      <c r="AM61" s="346">
        <v>320945</v>
      </c>
      <c r="AN61" s="347">
        <v>273798</v>
      </c>
      <c r="AO61" s="348">
        <v>1.7</v>
      </c>
      <c r="AP61" s="349">
        <v>280143</v>
      </c>
      <c r="AQ61" s="350">
        <v>-0.4</v>
      </c>
      <c r="AR61" s="336">
        <v>2.1</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555</v>
      </c>
      <c r="AM62" s="339">
        <v>155425</v>
      </c>
      <c r="AN62" s="340">
        <v>132542</v>
      </c>
      <c r="AO62" s="341">
        <v>0.7</v>
      </c>
      <c r="AP62" s="342">
        <v>133131</v>
      </c>
      <c r="AQ62" s="343">
        <v>5.2</v>
      </c>
      <c r="AR62" s="344">
        <v>-4.5</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Db8MyCvQQ+BW1hl1l+WL5t0AbG6Fnyehtz57IHb2RkDpbwVdObaSIZd5umDsSCiHImDF9RVeEwY5ud9HNJwxiw==" saltValue="NoEws9V5NuPl6x/NcIVRB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562</v>
      </c>
    </row>
    <row r="120" spans="125:125" ht="13.5" hidden="1" customHeight="1" x14ac:dyDescent="0.15"/>
    <row r="121" spans="125:125" ht="13.5" hidden="1" customHeight="1" x14ac:dyDescent="0.15">
      <c r="DU121" s="257"/>
    </row>
  </sheetData>
  <sheetProtection algorithmName="SHA-512" hashValue="9W9D85YvM5/m+rswZFITm9oDyiRHSon8oHFej+QFuPWVDJCil3+lvK33bNHEA0xOWpxqfyEYJGC4eFkIyOKxtw==" saltValue="TAj0sOYlU6I955Wd4piz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563</v>
      </c>
    </row>
  </sheetData>
  <sheetProtection algorithmName="SHA-512" hashValue="i9Gyg3ijgCWRqy9XxyLT7OO6J1MvQk9C4weJApdkZ/OBT69i60UEhjF5gQshq7zI9Z6wBbBf/cefkXmtM7GYzg==" saltValue="ZknnSJ5BhSPiFgyoVGqa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7" t="s">
        <v>3</v>
      </c>
      <c r="D47" s="1137"/>
      <c r="E47" s="1138"/>
      <c r="F47" s="11">
        <v>12.74</v>
      </c>
      <c r="G47" s="12">
        <v>13.5</v>
      </c>
      <c r="H47" s="12">
        <v>15.01</v>
      </c>
      <c r="I47" s="12">
        <v>21.98</v>
      </c>
      <c r="J47" s="13">
        <v>22.52</v>
      </c>
    </row>
    <row r="48" spans="2:10" ht="57.75" customHeight="1" x14ac:dyDescent="0.15">
      <c r="B48" s="14"/>
      <c r="C48" s="1139" t="s">
        <v>4</v>
      </c>
      <c r="D48" s="1139"/>
      <c r="E48" s="1140"/>
      <c r="F48" s="15">
        <v>1.67</v>
      </c>
      <c r="G48" s="16">
        <v>0.4</v>
      </c>
      <c r="H48" s="16">
        <v>3.45</v>
      </c>
      <c r="I48" s="16">
        <v>8.8000000000000007</v>
      </c>
      <c r="J48" s="17">
        <v>5.47</v>
      </c>
    </row>
    <row r="49" spans="2:10" ht="57.75" customHeight="1" thickBot="1" x14ac:dyDescent="0.2">
      <c r="B49" s="18"/>
      <c r="C49" s="1141" t="s">
        <v>5</v>
      </c>
      <c r="D49" s="1141"/>
      <c r="E49" s="1142"/>
      <c r="F49" s="19" t="s">
        <v>569</v>
      </c>
      <c r="G49" s="20" t="s">
        <v>570</v>
      </c>
      <c r="H49" s="20">
        <v>5.23</v>
      </c>
      <c r="I49" s="20">
        <v>13.95</v>
      </c>
      <c r="J49" s="21" t="s">
        <v>571</v>
      </c>
    </row>
    <row r="50" spans="2:10" x14ac:dyDescent="0.15"/>
  </sheetData>
  <sheetProtection algorithmName="SHA-512" hashValue="G0siCAhHb5bkpMTSl1Yo5YhGEGv0lU/8IGP81B85YdzD6EvyxxdkI1jVx6az/AiE1X/uuyjzOoHiegesjzRnXg==" saltValue="KOuHtRrPdb7RXTKXkjAf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2024-03-25T04:41:05Z</cp:lastPrinted>
  <dcterms:created xsi:type="dcterms:W3CDTF">2024-03-14T00:41:15Z</dcterms:created>
  <dcterms:modified xsi:type="dcterms:W3CDTF">2024-03-25T04:42:03Z</dcterms:modified>
  <cp:category/>
</cp:coreProperties>
</file>