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mu1\Desktop\【経営比較分析表】簡水_2021_014095_47_010\"/>
    </mc:Choice>
  </mc:AlternateContent>
  <workbookProtection workbookAlgorithmName="SHA-512" workbookHashValue="X7KKK1+THsKYy57f5Qa36tqtW+/qglRY0ceRX8hdR1thL/6a8S2k0n5HbnXpaQkYzDYp5aoHkUroIUXyz/ZaJw==" workbookSaltValue="qJkmfh8arL1fO3KARtiBu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<sst xmlns="http://schemas.openxmlformats.org/spreadsheetml/2006/main" count="233" uniqueCount="119">
  <si>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</si>
  <si>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</si>
  <si>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</si>
  <si>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</si>
  <si>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</si>
  <si>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</si>
  <si>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</si>
  <si>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</si>
  <si>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</si>
  <si>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</si>
  <si>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</si>
  <si>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</si>
  <si>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</si>
  <si>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</si>
  <si>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</si>
  <si>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</si>
  <si>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</si>
  <si>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</si>
  <si>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</si>
  <si>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</si>
  <si>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</si>
  <si>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</si>
  <si>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</si>
  <si>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</si>
  <si>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</si>
  <si>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</si>
  <si>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</si>
  <si>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</si>
  <si>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</si>
  <si>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</si>
  <si>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</si>
  <si>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</si>
  <si>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</si>
  <si>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</si>
  <si>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</si>
  <si>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</si>
  <si>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</si>
  <si>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</si>
  <si>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</si>
  <si>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</si>
  <si>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</si>
  <si>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</si>
  <si>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</si>
  <si>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</si>
  <si>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</si>
  <si>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</si>
  <si>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</si>
  <si>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</si>
  <si>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</si>
  <si>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</si>
  <si>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</si>
  <si>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</si>
  <si>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</si>
  <si>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</si>
  <si>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</si>
  <si>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</si>
  <si>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</si>
  <si>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</si>
  <si>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</si>
  <si>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</si>
  <si>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</si>
  <si>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</si>
  <si>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</si>
  <si>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</si>
  <si>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</si>
  <si>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</si>
  <si>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</si>
  <si>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</si>
  <si>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</si>
  <si>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</si>
  <si>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</si>
  <si>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</si>
  <si>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</si>
  <si>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</si>
  <si>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</si>
  <si>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</si>
  <si>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</si>
  <si>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</si>
  <si>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</si>
  <si>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</si>
  <si>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</si>
  <si>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</si>
  <si>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</si>
  <si>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</si>
  <si>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</si>
  <si>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</si>
  <si>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</si>
  <si>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</si>
  <si>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</si>
  <si>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</si>
  <si>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</si>
  <si>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</si>
  <si>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</si>
  <si>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</si>
  <si>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</si>
  <si>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赤井川村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</si>
  <si>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</si>
  <si>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</si>
  <si>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</si>
  <si>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</si>
  <si>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</si>
  <si>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</si>
  <si>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</si>
  <si>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</si>
  <si>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</si>
  <si>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</si>
  <si>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</si>
  <si>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</si>
  <si>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</si>
  <si>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</si>
  <si>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</si>
  <si>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</si>
  <si>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</si>
  <si>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</si>
  <si>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</si>
  <si>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</si>
  <si>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収益的収支比率について、平成30年度より下降(平成30年度を100％とした場合、令和2年度 39.2％減、令和3年度 51.2％減)しました。これは、料金回収率も同様に、給水に係る費用が、給水収益では賄えていない状態であったと言え、給水収益以外の収入の大部分が、一般会計からの繰入基準に定める事由以外の繰入金(以下、「基準外繰入金」という。)によって収入不足を補てんしました。
　単年度ごとに分析すると、令和2年度は、新型ｺﾛﾅｳｲﾙｽ感染症の流行の影響を受けｲﾝﾊﾞｳﾝﾄﾞが減少した結果、給水収益が減収(令和元年度対比 27.9％減)し、令和3年度は、ｺﾛﾅ禍によるｲﾝﾊﾞｳﾝﾄﾞが復元しなかったことに加え、隔年のろ材膜購入(令和2年度対比 457.5％増)や法適用移行業務等に係る業務委託費の増大(令和2年度対比 76.2％増)によって、経営状態は悪化しました。平成30年度以降3ヵ年連続で、経営状態が悪化した要因は、限定的なものではありますが、料金回収率を鑑みても、事業規模に見合った適切な料金収入の確保は必要です。
　そこで、令和6年度より法適用公営企業会計へ移行するに当たり、令和2年度より長寿命化計画(ｱｾｯﾄﾏﾈｼﾞﾒﾝﾄ計画)の策定並びに固定資産台帳の整備等を取り進めることによって、投資の効率化や維持管理費の削減といった経営改善を図ります。以上の精査を図った結果、必要であれば料金収入の水準等を見直すことを検討します。</t>
    <rPh sb="54" eb="56">
      <t>レイワ</t>
    </rPh>
    <rPh sb="57" eb="59">
      <t>ネンド</t>
    </rPh>
    <rPh sb="65" eb="66">
      <t>ゲン</t>
    </rPh>
    <rPh sb="252" eb="254">
      <t>ゲンシュウ</t>
    </rPh>
    <rPh sb="272" eb="274">
      <t>レイワ</t>
    </rPh>
    <rPh sb="275" eb="277">
      <t>ネンド</t>
    </rPh>
    <rPh sb="282" eb="283">
      <t>カ</t>
    </rPh>
    <rPh sb="295" eb="297">
      <t>フクゲン</t>
    </rPh>
    <rPh sb="305" eb="306">
      <t>クワ</t>
    </rPh>
    <rPh sb="308" eb="310">
      <t>カクネン</t>
    </rPh>
    <rPh sb="312" eb="313">
      <t>ザイ</t>
    </rPh>
    <rPh sb="313" eb="314">
      <t>マク</t>
    </rPh>
    <rPh sb="314" eb="316">
      <t>コウニュウ</t>
    </rPh>
    <rPh sb="317" eb="319">
      <t>レイワ</t>
    </rPh>
    <rPh sb="321" eb="322">
      <t>ド</t>
    </rPh>
    <rPh sb="322" eb="324">
      <t>タイヒ</t>
    </rPh>
    <rPh sb="331" eb="332">
      <t>ゾウ</t>
    </rPh>
    <rPh sb="334" eb="335">
      <t>ホウ</t>
    </rPh>
    <rPh sb="335" eb="337">
      <t>テキヨウ</t>
    </rPh>
    <rPh sb="337" eb="339">
      <t>イコウ</t>
    </rPh>
    <rPh sb="339" eb="341">
      <t>ギョウム</t>
    </rPh>
    <rPh sb="341" eb="342">
      <t>トウ</t>
    </rPh>
    <rPh sb="343" eb="344">
      <t>カカ</t>
    </rPh>
    <rPh sb="345" eb="347">
      <t>ギョウム</t>
    </rPh>
    <rPh sb="347" eb="349">
      <t>イタク</t>
    </rPh>
    <rPh sb="349" eb="350">
      <t>ヒ</t>
    </rPh>
    <rPh sb="351" eb="353">
      <t>ゾウダイ</t>
    </rPh>
    <rPh sb="354" eb="356">
      <t>レイワ</t>
    </rPh>
    <rPh sb="357" eb="359">
      <t>ネンド</t>
    </rPh>
    <rPh sb="359" eb="361">
      <t>タイヒ</t>
    </rPh>
    <rPh sb="367" eb="368">
      <t>ゾウ</t>
    </rPh>
    <rPh sb="374" eb="376">
      <t>ケイエイ</t>
    </rPh>
    <rPh sb="376" eb="378">
      <t>ジョウタイ</t>
    </rPh>
    <rPh sb="379" eb="381">
      <t>アッカ</t>
    </rPh>
    <phoneticPr fontId="4"/>
  </si>
  <si>
    <t>　新型ｺﾛﾅｳｲﾙｽ感染症の影響によってｲﾝﾊﾞｳﾝﾄﾞの減少に伴い経常状態は悪化し、計画的に中大規模な布設替えを検討せざるを得ない状態ではあります。
　令和6年度より法適用公営企業会計へ移行するに当たり、令和2年度より長寿命化計画(ｱｾｯﾄﾏﾈｼﾞﾒﾝﾄ計画)の策定並びに固定資産台帳の整備等を取り進めることによって、投資の効率化や維持管理費の削減といった経営改善を図ります。以上の精査を図った結果、必要であれば料金収入の水準等を見直すことを検討します。</t>
    <rPh sb="43" eb="46">
      <t>ケイカクテキ</t>
    </rPh>
    <rPh sb="47" eb="48">
      <t>チュウ</t>
    </rPh>
    <phoneticPr fontId="4"/>
  </si>
  <si>
    <t xml:space="preserve"> 本村は村内6地区に浄水場、ポンプ室などの簡易水道施設及び専用水道、飲料水供給施設、簡易給水施設を7施設整備しています。また、水道を家庭等に運ぶ管路は、総延長約42㎞となっており、赤井川村公共施設等総合管理計画における管路延長割合でみると、布設から30年以上経った管路が全体の31.8％(令和3年3月末現在)あり、計画的な布設替えが必要になると見込んでいます。簡易水道等の全ての管路と建築物を更新すると仮定した場合の試算結果は、今後40年間で約45.0憶円、年平均約1.1憶円に上ると推計されます。平成28年度から令和2年度までの投資的経費の年平均額は約0.2憶円であるため、年平均で約0.9憶円不足する見込みです。
　老朽化状態の詳細を把握するために、令和2年度より取り進めている法適用化事業によって、更新ｺｽﾄの平準化と維持管理費の削減を図ります。</t>
    <rPh sb="90" eb="94">
      <t>アカイガワムラ</t>
    </rPh>
    <rPh sb="109" eb="111">
      <t>カンロ</t>
    </rPh>
    <rPh sb="113" eb="115">
      <t>ワリアイ</t>
    </rPh>
    <rPh sb="127" eb="129">
      <t>イジョウ</t>
    </rPh>
    <rPh sb="144" eb="146">
      <t>レイワ</t>
    </rPh>
    <rPh sb="147" eb="148">
      <t>ネン</t>
    </rPh>
    <rPh sb="149" eb="150">
      <t>ガツ</t>
    </rPh>
    <rPh sb="150" eb="151">
      <t>マツ</t>
    </rPh>
    <rPh sb="151" eb="153">
      <t>ゲンザイ</t>
    </rPh>
    <rPh sb="157" eb="160">
      <t>ケイカクテキ</t>
    </rPh>
    <rPh sb="180" eb="182">
      <t>カンイ</t>
    </rPh>
    <rPh sb="182" eb="184">
      <t>スイドウ</t>
    </rPh>
    <rPh sb="184" eb="185">
      <t>トウ</t>
    </rPh>
    <rPh sb="186" eb="187">
      <t>スベ</t>
    </rPh>
    <rPh sb="189" eb="191">
      <t>カンロ</t>
    </rPh>
    <rPh sb="192" eb="195">
      <t>ケンチクブツ</t>
    </rPh>
    <rPh sb="196" eb="198">
      <t>コウシン</t>
    </rPh>
    <rPh sb="201" eb="203">
      <t>カテイ</t>
    </rPh>
    <rPh sb="205" eb="207">
      <t>バアイ</t>
    </rPh>
    <rPh sb="208" eb="210">
      <t>シサン</t>
    </rPh>
    <rPh sb="210" eb="212">
      <t>ケッカ</t>
    </rPh>
    <rPh sb="214" eb="216">
      <t>コンゴ</t>
    </rPh>
    <rPh sb="218" eb="220">
      <t>ネンカン</t>
    </rPh>
    <rPh sb="221" eb="222">
      <t>ヤク</t>
    </rPh>
    <rPh sb="226" eb="227">
      <t>オク</t>
    </rPh>
    <rPh sb="227" eb="228">
      <t>エン</t>
    </rPh>
    <rPh sb="229" eb="230">
      <t>ネン</t>
    </rPh>
    <rPh sb="230" eb="232">
      <t>ヘイキン</t>
    </rPh>
    <rPh sb="232" eb="233">
      <t>ヤク</t>
    </rPh>
    <rPh sb="236" eb="237">
      <t>オク</t>
    </rPh>
    <rPh sb="237" eb="238">
      <t>エン</t>
    </rPh>
    <rPh sb="239" eb="240">
      <t>ノボ</t>
    </rPh>
    <rPh sb="242" eb="244">
      <t>スイケイ</t>
    </rPh>
    <rPh sb="249" eb="251">
      <t>ヘイセイ</t>
    </rPh>
    <rPh sb="253" eb="254">
      <t>ネン</t>
    </rPh>
    <rPh sb="254" eb="255">
      <t>ド</t>
    </rPh>
    <rPh sb="257" eb="259">
      <t>レイワ</t>
    </rPh>
    <rPh sb="260" eb="262">
      <t>ネンド</t>
    </rPh>
    <rPh sb="265" eb="268">
      <t>トウシテキ</t>
    </rPh>
    <rPh sb="268" eb="270">
      <t>ケイヒ</t>
    </rPh>
    <rPh sb="271" eb="272">
      <t>ネン</t>
    </rPh>
    <rPh sb="272" eb="274">
      <t>ヘイキン</t>
    </rPh>
    <rPh sb="274" eb="275">
      <t>ガク</t>
    </rPh>
    <rPh sb="276" eb="277">
      <t>ヤク</t>
    </rPh>
    <rPh sb="280" eb="281">
      <t>オク</t>
    </rPh>
    <rPh sb="281" eb="282">
      <t>エン</t>
    </rPh>
    <rPh sb="288" eb="291">
      <t>ネンヘイキン</t>
    </rPh>
    <rPh sb="292" eb="293">
      <t>ヤク</t>
    </rPh>
    <rPh sb="296" eb="297">
      <t>オク</t>
    </rPh>
    <rPh sb="297" eb="298">
      <t>エン</t>
    </rPh>
    <rPh sb="298" eb="300">
      <t>フソク</t>
    </rPh>
    <rPh sb="302" eb="30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</si>
</sst>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
                  <c:v>0</c:v>
                </c:pt>
                <c:pt idx="1">
                  <c:v>2.09</c:v>
                </c:pt>
                <c:pt idx="2">
                  <c:v>0.16</c:v>
                </c:pt>
                <c:pt idx="3">
                  <c:v>0.16</c:v>
                </c:pt>
                <c:pt idx="4">
                  <c:v>0.16</c:v>
                </c:pt>
              </c:numCache>
            </c:numRef>
          </c:val>
          <c:extLst>
            <c:ext xmlns:c16="http://schemas.microsoft.com/office/drawing/2014/chart" uri="{C3380CC4-5D6E-409C-BE32-E72D297353CC}">
              <c16:uniqueId val="{00000000-F6E9-41B2-8867-0D94B2F9A89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F6E9-41B2-8867-0D94B2F9A89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48.2</c:v>
                </c:pt>
                <c:pt idx="1">
                  <c:v>45.71</c:v>
                </c:pt>
                <c:pt idx="2">
                  <c:v>47.2</c:v>
                </c:pt>
                <c:pt idx="3">
                  <c:v>38.26</c:v>
                </c:pt>
                <c:pt idx="4">
                  <c:v>38.26</c:v>
                </c:pt>
              </c:numCache>
            </c:numRef>
          </c:val>
          <c:extLst>
            <c:ext xmlns:c16="http://schemas.microsoft.com/office/drawing/2014/chart" uri="{C3380CC4-5D6E-409C-BE32-E72D297353CC}">
              <c16:uniqueId val="{00000000-7A3B-4E16-8B10-C23631887F5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7A3B-4E16-8B10-C23631887F5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c:v>
                </c:pt>
                <c:pt idx="1">
                  <c:v>92.84</c:v>
                </c:pt>
                <c:pt idx="2">
                  <c:v>92.85</c:v>
                </c:pt>
                <c:pt idx="3">
                  <c:v>74.8</c:v>
                </c:pt>
                <c:pt idx="4">
                  <c:v>76.489999999999995</c:v>
                </c:pt>
              </c:numCache>
            </c:numRef>
          </c:val>
          <c:extLst>
            <c:ext xmlns:c16="http://schemas.microsoft.com/office/drawing/2014/chart" uri="{C3380CC4-5D6E-409C-BE32-E72D297353CC}">
              <c16:uniqueId val="{00000000-2C39-449E-8FD0-A175390FE11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2C39-449E-8FD0-A175390FE11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85.5</c:v>
                </c:pt>
                <c:pt idx="1">
                  <c:v>96.59</c:v>
                </c:pt>
                <c:pt idx="2">
                  <c:v>79.94</c:v>
                </c:pt>
                <c:pt idx="3">
                  <c:v>58.67</c:v>
                </c:pt>
                <c:pt idx="4">
                  <c:v>47.08</c:v>
                </c:pt>
              </c:numCache>
            </c:numRef>
          </c:val>
          <c:extLst>
            <c:ext xmlns:c16="http://schemas.microsoft.com/office/drawing/2014/chart" uri="{C3380CC4-5D6E-409C-BE32-E72D297353CC}">
              <c16:uniqueId val="{00000000-555F-4114-B84A-24B4C12BA7B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555F-4114-B84A-24B4C12BA7B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52-41CF-9686-4E1B5013364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52-41CF-9686-4E1B5013364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72-4FD4-BD59-2CD39217281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72-4FD4-BD59-2CD39217281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DE-4304-BEFC-574A649DAFB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DE-4304-BEFC-574A649DAFB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84-4C4E-AFFF-33CA342E0EC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84-4C4E-AFFF-33CA342E0EC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374.07</c:v>
                </c:pt>
                <c:pt idx="1">
                  <c:v>375.13</c:v>
                </c:pt>
                <c:pt idx="2">
                  <c:v>352.49</c:v>
                </c:pt>
                <c:pt idx="3">
                  <c:v>514.4</c:v>
                </c:pt>
                <c:pt idx="4">
                  <c:v>509.77</c:v>
                </c:pt>
              </c:numCache>
            </c:numRef>
          </c:val>
          <c:extLst>
            <c:ext xmlns:c16="http://schemas.microsoft.com/office/drawing/2014/chart" uri="{C3380CC4-5D6E-409C-BE32-E72D297353CC}">
              <c16:uniqueId val="{00000000-87C3-4135-9D6B-5EA27893A8D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87C3-4135-9D6B-5EA27893A8D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83.99</c:v>
                </c:pt>
                <c:pt idx="1">
                  <c:v>94.91</c:v>
                </c:pt>
                <c:pt idx="2">
                  <c:v>78.62</c:v>
                </c:pt>
                <c:pt idx="3">
                  <c:v>57.42</c:v>
                </c:pt>
                <c:pt idx="4">
                  <c:v>44.79</c:v>
                </c:pt>
              </c:numCache>
            </c:numRef>
          </c:val>
          <c:extLst>
            <c:ext xmlns:c16="http://schemas.microsoft.com/office/drawing/2014/chart" uri="{C3380CC4-5D6E-409C-BE32-E72D297353CC}">
              <c16:uniqueId val="{00000000-1C9A-4D8B-88F4-B4EE833607A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1C9A-4D8B-88F4-B4EE833607A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215.44</c:v>
                </c:pt>
                <c:pt idx="1">
                  <c:v>194.85</c:v>
                </c:pt>
                <c:pt idx="2">
                  <c:v>234.31</c:v>
                </c:pt>
                <c:pt idx="3">
                  <c:v>355.08</c:v>
                </c:pt>
                <c:pt idx="4">
                  <c:v>455.9</c:v>
                </c:pt>
              </c:numCache>
            </c:numRef>
          </c:val>
          <c:extLst>
            <c:ext xmlns:c16="http://schemas.microsoft.com/office/drawing/2014/chart" uri="{C3380CC4-5D6E-409C-BE32-E72D297353CC}">
              <c16:uniqueId val="{00000000-2A9C-45F1-BA09-3D74A78BE17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2A9C-45F1-BA09-3D74A78BE17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7"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赤井川村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1115</v>
      </c>
      <c r="AM8" s="60"/>
      <c r="AN8" s="60"/>
      <c r="AO8" s="60"/>
      <c r="AP8" s="60"/>
      <c r="AQ8" s="60"/>
      <c r="AR8" s="60"/>
      <c r="AS8" s="60"/>
      <c r="AT8" s="36">
        <f>データ!$S$6</f>
        <v>280.08999999999997</v>
      </c>
      <c r="AU8" s="36"/>
      <c r="AV8" s="36"/>
      <c r="AW8" s="36"/>
      <c r="AX8" s="36"/>
      <c r="AY8" s="36"/>
      <c r="AZ8" s="36"/>
      <c r="BA8" s="36"/>
      <c r="BB8" s="36">
        <f>データ!$T$6</f>
        <v>3.98</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99.36</v>
      </c>
      <c r="Q10" s="36"/>
      <c r="R10" s="36"/>
      <c r="S10" s="36"/>
      <c r="T10" s="36"/>
      <c r="U10" s="36"/>
      <c r="V10" s="36"/>
      <c r="W10" s="60">
        <f>データ!$Q$6</f>
        <v>3082</v>
      </c>
      <c r="X10" s="60"/>
      <c r="Y10" s="60"/>
      <c r="Z10" s="60"/>
      <c r="AA10" s="60"/>
      <c r="AB10" s="60"/>
      <c r="AC10" s="60"/>
      <c r="AD10" s="2"/>
      <c r="AE10" s="2"/>
      <c r="AF10" s="2"/>
      <c r="AG10" s="2"/>
      <c r="AH10" s="2"/>
      <c r="AI10" s="2"/>
      <c r="AJ10" s="2"/>
      <c r="AK10" s="2"/>
      <c r="AL10" s="60">
        <f>データ!$U$6</f>
        <v>1094</v>
      </c>
      <c r="AM10" s="60"/>
      <c r="AN10" s="60"/>
      <c r="AO10" s="60"/>
      <c r="AP10" s="60"/>
      <c r="AQ10" s="60"/>
      <c r="AR10" s="60"/>
      <c r="AS10" s="60"/>
      <c r="AT10" s="36">
        <f>データ!$V$6</f>
        <v>96</v>
      </c>
      <c r="AU10" s="36"/>
      <c r="AV10" s="36"/>
      <c r="AW10" s="36"/>
      <c r="AX10" s="36"/>
      <c r="AY10" s="36"/>
      <c r="AZ10" s="36"/>
      <c r="BA10" s="36"/>
      <c r="BB10" s="36">
        <f>データ!$W$6</f>
        <v>11.4</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118</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4F7+XjaIcFVFR1/yBZNNO9mfUbmqA3NS1qp6oXnJJt/J34xD0zSxS40bJadwViJ9Nj7wfTfr4snLTXLMW4Ikgw==" saltValue="IG7JCHUXqmPO8Iv9Jjz9f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14095</v>
      </c>
      <c r="D6" s="20">
        <f t="shared" si="3"/>
        <v>47</v>
      </c>
      <c r="E6" s="20">
        <f t="shared" si="3"/>
        <v>1</v>
      </c>
      <c r="F6" s="20">
        <f t="shared" si="3"/>
        <v>0</v>
      </c>
      <c r="G6" s="20">
        <f t="shared" si="3"/>
        <v>0</v>
      </c>
      <c r="H6" s="20" t="str">
        <f t="shared" si="3"/>
        <v>北海道　赤井川村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99.36</v>
      </c>
      <c r="Q6" s="21">
        <f t="shared" si="3"/>
        <v>3082</v>
      </c>
      <c r="R6" s="21">
        <f t="shared" si="3"/>
        <v>1115</v>
      </c>
      <c r="S6" s="21">
        <f t="shared" si="3"/>
        <v>280.08999999999997</v>
      </c>
      <c r="T6" s="21">
        <f t="shared" si="3"/>
        <v>3.98</v>
      </c>
      <c r="U6" s="21">
        <f t="shared" si="3"/>
        <v>1094</v>
      </c>
      <c r="V6" s="21">
        <f t="shared" si="3"/>
        <v>96</v>
      </c>
      <c r="W6" s="21">
        <f t="shared" si="3"/>
        <v>11.4</v>
      </c>
      <c r="X6" s="22">
        <f>IF(X7="",NA(),X7)</f>
        <v>85.5</v>
      </c>
      <c r="Y6" s="22">
        <f t="shared" ref="Y6:AG6" si="4">IF(Y7="",NA(),Y7)</f>
        <v>96.59</v>
      </c>
      <c r="Z6" s="22">
        <f t="shared" si="4"/>
        <v>79.94</v>
      </c>
      <c r="AA6" s="22">
        <f t="shared" si="4"/>
        <v>58.67</v>
      </c>
      <c r="AB6" s="22">
        <f t="shared" si="4"/>
        <v>47.08</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374.07</v>
      </c>
      <c r="BF6" s="22">
        <f t="shared" ref="BF6:BN6" si="7">IF(BF7="",NA(),BF7)</f>
        <v>375.13</v>
      </c>
      <c r="BG6" s="22">
        <f t="shared" si="7"/>
        <v>352.49</v>
      </c>
      <c r="BH6" s="22">
        <f t="shared" si="7"/>
        <v>514.4</v>
      </c>
      <c r="BI6" s="22">
        <f t="shared" si="7"/>
        <v>509.77</v>
      </c>
      <c r="BJ6" s="22">
        <f t="shared" si="7"/>
        <v>1302.33</v>
      </c>
      <c r="BK6" s="22">
        <f t="shared" si="7"/>
        <v>1274.21</v>
      </c>
      <c r="BL6" s="22">
        <f t="shared" si="7"/>
        <v>1183.92</v>
      </c>
      <c r="BM6" s="22">
        <f t="shared" si="7"/>
        <v>1128.72</v>
      </c>
      <c r="BN6" s="22">
        <f t="shared" si="7"/>
        <v>1125.25</v>
      </c>
      <c r="BO6" s="21" t="str">
        <f>IF(BO7="","",IF(BO7="-","【-】","【"&amp;SUBSTITUTE(TEXT(BO7,"#,##0.00"),"-","△")&amp;"】"))</f>
        <v>【940.88】</v>
      </c>
      <c r="BP6" s="22">
        <f>IF(BP7="",NA(),BP7)</f>
        <v>83.99</v>
      </c>
      <c r="BQ6" s="22">
        <f t="shared" ref="BQ6:BY6" si="8">IF(BQ7="",NA(),BQ7)</f>
        <v>94.91</v>
      </c>
      <c r="BR6" s="22">
        <f t="shared" si="8"/>
        <v>78.62</v>
      </c>
      <c r="BS6" s="22">
        <f t="shared" si="8"/>
        <v>57.42</v>
      </c>
      <c r="BT6" s="22">
        <f t="shared" si="8"/>
        <v>44.79</v>
      </c>
      <c r="BU6" s="22">
        <f t="shared" si="8"/>
        <v>40.89</v>
      </c>
      <c r="BV6" s="22">
        <f t="shared" si="8"/>
        <v>41.25</v>
      </c>
      <c r="BW6" s="22">
        <f t="shared" si="8"/>
        <v>42.5</v>
      </c>
      <c r="BX6" s="22">
        <f t="shared" si="8"/>
        <v>41.84</v>
      </c>
      <c r="BY6" s="22">
        <f t="shared" si="8"/>
        <v>41.44</v>
      </c>
      <c r="BZ6" s="21" t="str">
        <f>IF(BZ7="","",IF(BZ7="-","【-】","【"&amp;SUBSTITUTE(TEXT(BZ7,"#,##0.00"),"-","△")&amp;"】"))</f>
        <v>【54.59】</v>
      </c>
      <c r="CA6" s="22">
        <f>IF(CA7="",NA(),CA7)</f>
        <v>215.44</v>
      </c>
      <c r="CB6" s="22">
        <f t="shared" ref="CB6:CJ6" si="9">IF(CB7="",NA(),CB7)</f>
        <v>194.85</v>
      </c>
      <c r="CC6" s="22">
        <f t="shared" si="9"/>
        <v>234.31</v>
      </c>
      <c r="CD6" s="22">
        <f t="shared" si="9"/>
        <v>355.08</v>
      </c>
      <c r="CE6" s="22">
        <f t="shared" si="9"/>
        <v>455.9</v>
      </c>
      <c r="CF6" s="22">
        <f t="shared" si="9"/>
        <v>383.2</v>
      </c>
      <c r="CG6" s="22">
        <f t="shared" si="9"/>
        <v>383.25</v>
      </c>
      <c r="CH6" s="22">
        <f t="shared" si="9"/>
        <v>377.72</v>
      </c>
      <c r="CI6" s="22">
        <f t="shared" si="9"/>
        <v>390.47</v>
      </c>
      <c r="CJ6" s="22">
        <f t="shared" si="9"/>
        <v>403.61</v>
      </c>
      <c r="CK6" s="21" t="str">
        <f>IF(CK7="","",IF(CK7="-","【-】","【"&amp;SUBSTITUTE(TEXT(CK7,"#,##0.00"),"-","△")&amp;"】"))</f>
        <v>【301.20】</v>
      </c>
      <c r="CL6" s="22">
        <f>IF(CL7="",NA(),CL7)</f>
        <v>48.2</v>
      </c>
      <c r="CM6" s="22">
        <f t="shared" ref="CM6:CU6" si="10">IF(CM7="",NA(),CM7)</f>
        <v>45.71</v>
      </c>
      <c r="CN6" s="22">
        <f t="shared" si="10"/>
        <v>47.2</v>
      </c>
      <c r="CO6" s="22">
        <f t="shared" si="10"/>
        <v>38.26</v>
      </c>
      <c r="CP6" s="22">
        <f t="shared" si="10"/>
        <v>38.26</v>
      </c>
      <c r="CQ6" s="22">
        <f t="shared" si="10"/>
        <v>47.95</v>
      </c>
      <c r="CR6" s="22">
        <f t="shared" si="10"/>
        <v>48.26</v>
      </c>
      <c r="CS6" s="22">
        <f t="shared" si="10"/>
        <v>48.01</v>
      </c>
      <c r="CT6" s="22">
        <f t="shared" si="10"/>
        <v>49.08</v>
      </c>
      <c r="CU6" s="22">
        <f t="shared" si="10"/>
        <v>51.46</v>
      </c>
      <c r="CV6" s="21" t="str">
        <f>IF(CV7="","",IF(CV7="-","【-】","【"&amp;SUBSTITUTE(TEXT(CV7,"#,##0.00"),"-","△")&amp;"】"))</f>
        <v>【56.42】</v>
      </c>
      <c r="CW6" s="22">
        <f>IF(CW7="",NA(),CW7)</f>
        <v>93</v>
      </c>
      <c r="CX6" s="22">
        <f t="shared" ref="CX6:DF6" si="11">IF(CX7="",NA(),CX7)</f>
        <v>92.84</v>
      </c>
      <c r="CY6" s="22">
        <f t="shared" si="11"/>
        <v>92.85</v>
      </c>
      <c r="CZ6" s="22">
        <f t="shared" si="11"/>
        <v>74.8</v>
      </c>
      <c r="DA6" s="22">
        <f t="shared" si="11"/>
        <v>76.489999999999995</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2.09</v>
      </c>
      <c r="EF6" s="22">
        <f t="shared" si="14"/>
        <v>0.16</v>
      </c>
      <c r="EG6" s="22">
        <f t="shared" si="14"/>
        <v>0.16</v>
      </c>
      <c r="EH6" s="22">
        <f t="shared" si="14"/>
        <v>0.16</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14095</v>
      </c>
      <c r="D7" s="24">
        <v>47</v>
      </c>
      <c r="E7" s="24">
        <v>1</v>
      </c>
      <c r="F7" s="24">
        <v>0</v>
      </c>
      <c r="G7" s="24">
        <v>0</v>
      </c>
      <c r="H7" s="24" t="s">
        <v>95</v>
      </c>
      <c r="I7" s="24" t="s">
        <v>96</v>
      </c>
      <c r="J7" s="24" t="s">
        <v>97</v>
      </c>
      <c r="K7" s="24" t="s">
        <v>98</v>
      </c>
      <c r="L7" s="24" t="s">
        <v>99</v>
      </c>
      <c r="M7" s="24" t="s">
        <v>100</v>
      </c>
      <c r="N7" s="25" t="s">
        <v>101</v>
      </c>
      <c r="O7" s="25" t="s">
        <v>102</v>
      </c>
      <c r="P7" s="25">
        <v>99.36</v>
      </c>
      <c r="Q7" s="25">
        <v>3082</v>
      </c>
      <c r="R7" s="25">
        <v>1115</v>
      </c>
      <c r="S7" s="25">
        <v>280.08999999999997</v>
      </c>
      <c r="T7" s="25">
        <v>3.98</v>
      </c>
      <c r="U7" s="25">
        <v>1094</v>
      </c>
      <c r="V7" s="25">
        <v>96</v>
      </c>
      <c r="W7" s="25">
        <v>11.4</v>
      </c>
      <c r="X7" s="25">
        <v>85.5</v>
      </c>
      <c r="Y7" s="25">
        <v>96.59</v>
      </c>
      <c r="Z7" s="25">
        <v>79.94</v>
      </c>
      <c r="AA7" s="25">
        <v>58.67</v>
      </c>
      <c r="AB7" s="25">
        <v>47.08</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374.07</v>
      </c>
      <c r="BF7" s="25">
        <v>375.13</v>
      </c>
      <c r="BG7" s="25">
        <v>352.49</v>
      </c>
      <c r="BH7" s="25">
        <v>514.4</v>
      </c>
      <c r="BI7" s="25">
        <v>509.77</v>
      </c>
      <c r="BJ7" s="25">
        <v>1302.33</v>
      </c>
      <c r="BK7" s="25">
        <v>1274.21</v>
      </c>
      <c r="BL7" s="25">
        <v>1183.92</v>
      </c>
      <c r="BM7" s="25">
        <v>1128.72</v>
      </c>
      <c r="BN7" s="25">
        <v>1125.25</v>
      </c>
      <c r="BO7" s="25">
        <v>940.88</v>
      </c>
      <c r="BP7" s="25">
        <v>83.99</v>
      </c>
      <c r="BQ7" s="25">
        <v>94.91</v>
      </c>
      <c r="BR7" s="25">
        <v>78.62</v>
      </c>
      <c r="BS7" s="25">
        <v>57.42</v>
      </c>
      <c r="BT7" s="25">
        <v>44.79</v>
      </c>
      <c r="BU7" s="25">
        <v>40.89</v>
      </c>
      <c r="BV7" s="25">
        <v>41.25</v>
      </c>
      <c r="BW7" s="25">
        <v>42.5</v>
      </c>
      <c r="BX7" s="25">
        <v>41.84</v>
      </c>
      <c r="BY7" s="25">
        <v>41.44</v>
      </c>
      <c r="BZ7" s="25">
        <v>54.59</v>
      </c>
      <c r="CA7" s="25">
        <v>215.44</v>
      </c>
      <c r="CB7" s="25">
        <v>194.85</v>
      </c>
      <c r="CC7" s="25">
        <v>234.31</v>
      </c>
      <c r="CD7" s="25">
        <v>355.08</v>
      </c>
      <c r="CE7" s="25">
        <v>455.9</v>
      </c>
      <c r="CF7" s="25">
        <v>383.2</v>
      </c>
      <c r="CG7" s="25">
        <v>383.25</v>
      </c>
      <c r="CH7" s="25">
        <v>377.72</v>
      </c>
      <c r="CI7" s="25">
        <v>390.47</v>
      </c>
      <c r="CJ7" s="25">
        <v>403.61</v>
      </c>
      <c r="CK7" s="25">
        <v>301.2</v>
      </c>
      <c r="CL7" s="25">
        <v>48.2</v>
      </c>
      <c r="CM7" s="25">
        <v>45.71</v>
      </c>
      <c r="CN7" s="25">
        <v>47.2</v>
      </c>
      <c r="CO7" s="25">
        <v>38.26</v>
      </c>
      <c r="CP7" s="25">
        <v>38.26</v>
      </c>
      <c r="CQ7" s="25">
        <v>47.95</v>
      </c>
      <c r="CR7" s="25">
        <v>48.26</v>
      </c>
      <c r="CS7" s="25">
        <v>48.01</v>
      </c>
      <c r="CT7" s="25">
        <v>49.08</v>
      </c>
      <c r="CU7" s="25">
        <v>51.46</v>
      </c>
      <c r="CV7" s="25">
        <v>56.42</v>
      </c>
      <c r="CW7" s="25">
        <v>93</v>
      </c>
      <c r="CX7" s="25">
        <v>92.84</v>
      </c>
      <c r="CY7" s="25">
        <v>92.85</v>
      </c>
      <c r="CZ7" s="25">
        <v>74.8</v>
      </c>
      <c r="DA7" s="25">
        <v>76.489999999999995</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2.09</v>
      </c>
      <c r="EF7" s="25">
        <v>0.16</v>
      </c>
      <c r="EG7" s="25">
        <v>0.16</v>
      </c>
      <c r="EH7" s="25">
        <v>0.16</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2023-01-19T09:09:04Z</cp:lastPrinted>
  <dcterms:created xsi:type="dcterms:W3CDTF">2022-12-01T01:08:03Z</dcterms:created>
  <dcterms:modified xsi:type="dcterms:W3CDTF">2023-01-19T09:09:26Z</dcterms:modified>
  <cp:category/>
</cp:coreProperties>
</file>